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8" windowWidth="11592" windowHeight="6156" activeTab="0"/>
  </bookViews>
  <sheets>
    <sheet name="U-15" sheetId="1" r:id="rId1"/>
  </sheets>
  <definedNames>
    <definedName name="_xlnm.Print_Area" localSheetId="0">'U-15'!$1:$98</definedName>
  </definedNames>
  <calcPr fullCalcOnLoad="1"/>
</workbook>
</file>

<file path=xl/sharedStrings.xml><?xml version="1.0" encoding="utf-8"?>
<sst xmlns="http://schemas.openxmlformats.org/spreadsheetml/2006/main" count="226" uniqueCount="67">
  <si>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</si>
  <si>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</si>
  <si>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</si>
  <si>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</si>
  <si>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</si>
  <si>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</si>
  <si>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</si>
  <si>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</si>
  <si>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</si>
  <si>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</si>
  <si>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</si>
  <si>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</si>
  <si>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</si>
  <si>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</si>
  <si>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</si>
  <si>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</si>
  <si>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</si>
  <si>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</si>
  <si>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</si>
  <si>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</si>
  <si>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</si>
  <si>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</si>
  <si>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</si>
  <si>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</si>
  <si>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</si>
  <si>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</si>
  <si>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</si>
  <si>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</si>
  <si>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</si>
  <si>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Spiel um Platz 3 und 4</t>
  </si>
  <si>
    <t>Endspiel</t>
  </si>
  <si>
    <t>V. Plazierungen</t>
  </si>
  <si>
    <t>x</t>
  </si>
  <si>
    <t>SR</t>
  </si>
  <si>
    <t>Platz</t>
  </si>
  <si>
    <t>1. Halbfinale</t>
  </si>
  <si>
    <t>Sieger Gruppe A</t>
  </si>
  <si>
    <t>2. Halbfinale</t>
  </si>
  <si>
    <t>Sieger Gruppe B</t>
  </si>
  <si>
    <t>09:15</t>
  </si>
  <si>
    <t>IV. Platzierungsspiele</t>
  </si>
  <si>
    <t>Turn- und Sportgemeinschaft Wickede (Ruhr)</t>
  </si>
  <si>
    <t>Abt. Frauen- und Mädchen</t>
  </si>
  <si>
    <t>www.wickede-frauenfussball.de    www.facebook.com/TuSWickede</t>
  </si>
  <si>
    <t>Zweiter Gruppe B</t>
  </si>
  <si>
    <t>Zweiter Gruppe A</t>
  </si>
  <si>
    <t>Verlierer Spiel 21</t>
  </si>
  <si>
    <t>Verlierer Spiel 22</t>
  </si>
  <si>
    <t>Sieger Spiel 21</t>
  </si>
  <si>
    <t>Sieger Spiel 22</t>
  </si>
  <si>
    <t>IV. Endspiele</t>
  </si>
  <si>
    <r>
      <t xml:space="preserve">B-Juniorinnen Hallenturnier </t>
    </r>
    <r>
      <rPr>
        <sz val="12"/>
        <rFont val="Arial"/>
        <family val="2"/>
      </rPr>
      <t>(Stichtag: 01.01.1998)</t>
    </r>
  </si>
  <si>
    <t>Beginn: Sonntag, 17.01.16 um 09:15 Uhr in der Gerkensporthalle</t>
  </si>
  <si>
    <t>SuS Concordia Flaesheim</t>
  </si>
  <si>
    <t>TuS Wickede</t>
  </si>
  <si>
    <t>MFFC Soest</t>
  </si>
  <si>
    <t>SV Lippstadt</t>
  </si>
  <si>
    <t>SC Drolshagen</t>
  </si>
  <si>
    <t>BSV Heeren</t>
  </si>
  <si>
    <t>RW Unna</t>
  </si>
  <si>
    <t>SG Lütgendortmund</t>
  </si>
  <si>
    <t>1. FFC Recklinghausen</t>
  </si>
  <si>
    <t>SV Hohenlimburg</t>
  </si>
  <si>
    <t>Drolshagen</t>
  </si>
  <si>
    <t>Lippstadt</t>
  </si>
  <si>
    <t>Flaesheim</t>
  </si>
  <si>
    <t>Lütgendortmund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</si>
</sst>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5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14"/>
      <color indexed="9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2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0" fillId="0" borderId="15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readingOrder="2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1" fillId="0" borderId="0" xfId="0" applyFont="1" applyBorder="1" applyAlignment="1">
      <alignment/>
    </xf>
    <xf numFmtId="0" fontId="18" fillId="0" borderId="0" xfId="0" applyFont="1" applyBorder="1" applyAlignment="1" applyProtection="1">
      <alignment/>
      <protection hidden="1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0" xfId="0" applyBorder="1" applyAlignment="1">
      <alignment horizontal="left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174" fontId="0" fillId="0" borderId="20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16" xfId="0" applyNumberFormat="1" applyFont="1" applyFill="1" applyBorder="1" applyAlignment="1">
      <alignment horizontal="center" vertical="center"/>
    </xf>
    <xf numFmtId="174" fontId="0" fillId="0" borderId="21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17" xfId="0" applyNumberFormat="1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27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45" fontId="3" fillId="0" borderId="10" xfId="0" applyNumberFormat="1" applyFont="1" applyBorder="1" applyAlignment="1">
      <alignment horizontal="center"/>
    </xf>
    <xf numFmtId="2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0" fontId="0" fillId="0" borderId="3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39" xfId="0" applyBorder="1" applyAlignment="1">
      <alignment horizontal="left" vertical="center" shrinkToFit="1"/>
    </xf>
    <xf numFmtId="176" fontId="0" fillId="0" borderId="29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0" fontId="19" fillId="0" borderId="10" xfId="0" applyFont="1" applyBorder="1" applyAlignment="1">
      <alignment horizontal="left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4" fillId="0" borderId="1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left" vertical="center" shrinkToFit="1"/>
    </xf>
    <xf numFmtId="0" fontId="0" fillId="0" borderId="45" xfId="0" applyBorder="1" applyAlignment="1">
      <alignment horizontal="left" vertical="center" shrinkToFit="1"/>
    </xf>
    <xf numFmtId="0" fontId="0" fillId="0" borderId="46" xfId="0" applyBorder="1" applyAlignment="1">
      <alignment horizontal="left"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20" fontId="0" fillId="0" borderId="48" xfId="0" applyNumberFormat="1" applyFont="1" applyFill="1" applyBorder="1" applyAlignment="1">
      <alignment horizontal="center" vertical="center"/>
    </xf>
    <xf numFmtId="20" fontId="0" fillId="0" borderId="49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38" xfId="0" applyFont="1" applyFill="1" applyBorder="1" applyAlignment="1">
      <alignment horizontal="left" vertical="center" shrinkToFit="1"/>
    </xf>
    <xf numFmtId="0" fontId="2" fillId="0" borderId="3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20" fontId="0" fillId="0" borderId="42" xfId="0" applyNumberFormat="1" applyFont="1" applyFill="1" applyBorder="1" applyAlignment="1">
      <alignment horizontal="center" vertical="center"/>
    </xf>
    <xf numFmtId="20" fontId="0" fillId="0" borderId="50" xfId="0" applyNumberFormat="1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44" xfId="0" applyFont="1" applyFill="1" applyBorder="1" applyAlignment="1">
      <alignment horizontal="left" vertical="center" shrinkToFit="1"/>
    </xf>
    <xf numFmtId="0" fontId="0" fillId="0" borderId="34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0" fillId="0" borderId="32" xfId="0" applyFont="1" applyFill="1" applyBorder="1" applyAlignment="1">
      <alignment horizontal="left" vertical="center" shrinkToFit="1"/>
    </xf>
    <xf numFmtId="0" fontId="0" fillId="0" borderId="51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vertical="center"/>
    </xf>
    <xf numFmtId="0" fontId="6" fillId="33" borderId="26" xfId="0" applyFont="1" applyFill="1" applyBorder="1" applyAlignment="1">
      <alignment vertical="center"/>
    </xf>
    <xf numFmtId="0" fontId="5" fillId="0" borderId="5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174" fontId="0" fillId="0" borderId="42" xfId="0" applyNumberFormat="1" applyFont="1" applyFill="1" applyBorder="1" applyAlignment="1" quotePrefix="1">
      <alignment horizontal="center" vertical="center"/>
    </xf>
    <xf numFmtId="174" fontId="0" fillId="0" borderId="42" xfId="0" applyNumberFormat="1" applyFont="1" applyFill="1" applyBorder="1" applyAlignment="1">
      <alignment horizontal="center" vertical="center"/>
    </xf>
    <xf numFmtId="174" fontId="0" fillId="0" borderId="50" xfId="0" applyNumberFormat="1" applyFont="1" applyFill="1" applyBorder="1" applyAlignment="1">
      <alignment horizontal="center" vertical="center"/>
    </xf>
    <xf numFmtId="0" fontId="6" fillId="33" borderId="55" xfId="0" applyFont="1" applyFill="1" applyBorder="1" applyAlignment="1">
      <alignment horizontal="center" vertical="center"/>
    </xf>
    <xf numFmtId="0" fontId="6" fillId="33" borderId="5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shrinkToFit="1"/>
    </xf>
    <xf numFmtId="0" fontId="5" fillId="0" borderId="14" xfId="0" applyFont="1" applyBorder="1" applyAlignment="1">
      <alignment horizontal="left" shrinkToFit="1"/>
    </xf>
    <xf numFmtId="0" fontId="5" fillId="0" borderId="2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" fillId="33" borderId="57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5" fillId="0" borderId="15" xfId="0" applyFont="1" applyBorder="1" applyAlignment="1">
      <alignment horizontal="left" shrinkToFit="1"/>
    </xf>
    <xf numFmtId="0" fontId="5" fillId="0" borderId="2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58" xfId="0" applyFont="1" applyBorder="1" applyAlignment="1">
      <alignment horizontal="left" shrinkToFit="1"/>
    </xf>
    <xf numFmtId="0" fontId="2" fillId="0" borderId="1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15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10" fillId="0" borderId="52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left" vertical="center"/>
      <protection hidden="1"/>
    </xf>
    <xf numFmtId="0" fontId="10" fillId="0" borderId="18" xfId="0" applyFont="1" applyBorder="1" applyAlignment="1" applyProtection="1">
      <alignment horizontal="left" vertical="center"/>
      <protection hidden="1"/>
    </xf>
    <xf numFmtId="0" fontId="10" fillId="0" borderId="15" xfId="0" applyFont="1" applyBorder="1" applyAlignment="1" applyProtection="1">
      <alignment horizontal="left" vertical="center"/>
      <protection hidden="1"/>
    </xf>
    <xf numFmtId="0" fontId="10" fillId="0" borderId="16" xfId="0" applyFont="1" applyBorder="1" applyAlignment="1" applyProtection="1">
      <alignment horizontal="left" vertical="center"/>
      <protection hidden="1"/>
    </xf>
    <xf numFmtId="0" fontId="10" fillId="0" borderId="12" xfId="0" applyFont="1" applyBorder="1" applyAlignment="1" applyProtection="1">
      <alignment horizontal="left" vertical="center"/>
      <protection hidden="1"/>
    </xf>
    <xf numFmtId="0" fontId="10" fillId="0" borderId="59" xfId="0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54" xfId="0" applyFont="1" applyBorder="1" applyAlignment="1" applyProtection="1">
      <alignment horizontal="left" vertical="center"/>
      <protection hidden="1"/>
    </xf>
    <xf numFmtId="0" fontId="1" fillId="0" borderId="60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85725</xdr:colOff>
      <xdr:row>2</xdr:row>
      <xdr:rowOff>114300</xdr:rowOff>
    </xdr:from>
    <xdr:to>
      <xdr:col>51</xdr:col>
      <xdr:colOff>76200</xdr:colOff>
      <xdr:row>7</xdr:row>
      <xdr:rowOff>180975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609600"/>
          <a:ext cx="10191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28575</xdr:colOff>
      <xdr:row>55</xdr:row>
      <xdr:rowOff>104775</xdr:rowOff>
    </xdr:from>
    <xdr:to>
      <xdr:col>50</xdr:col>
      <xdr:colOff>95250</xdr:colOff>
      <xdr:row>59</xdr:row>
      <xdr:rowOff>19050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10868025"/>
          <a:ext cx="9810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85725</xdr:colOff>
      <xdr:row>43</xdr:row>
      <xdr:rowOff>76200</xdr:rowOff>
    </xdr:from>
    <xdr:to>
      <xdr:col>26</xdr:col>
      <xdr:colOff>9525</xdr:colOff>
      <xdr:row>45</xdr:row>
      <xdr:rowOff>9525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8820150"/>
          <a:ext cx="6096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49</xdr:col>
      <xdr:colOff>66675</xdr:colOff>
      <xdr:row>43</xdr:row>
      <xdr:rowOff>57150</xdr:rowOff>
    </xdr:from>
    <xdr:to>
      <xdr:col>54</xdr:col>
      <xdr:colOff>104775</xdr:colOff>
      <xdr:row>44</xdr:row>
      <xdr:rowOff>152400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67375" y="8801100"/>
          <a:ext cx="6096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95"/>
  <sheetViews>
    <sheetView tabSelected="1" zoomScale="112" zoomScaleNormal="112" zoomScalePageLayoutView="0" workbookViewId="0" topLeftCell="A64">
      <selection activeCell="AZ85" sqref="AZ85:BA86"/>
    </sheetView>
  </sheetViews>
  <sheetFormatPr defaultColWidth="1.7109375" defaultRowHeight="12.75"/>
  <cols>
    <col min="1" max="55" width="1.7109375" style="0" customWidth="1"/>
    <col min="56" max="56" width="1.7109375" style="26" customWidth="1"/>
    <col min="57" max="57" width="1.7109375" style="31" customWidth="1"/>
    <col min="58" max="58" width="2.8515625" style="31" customWidth="1"/>
    <col min="59" max="59" width="2.140625" style="31" customWidth="1"/>
    <col min="60" max="60" width="2.8515625" style="31" customWidth="1"/>
    <col min="61" max="64" width="1.7109375" style="31" customWidth="1"/>
    <col min="65" max="65" width="21.28125" style="31" customWidth="1"/>
    <col min="66" max="66" width="2.28125" style="31" customWidth="1"/>
    <col min="67" max="67" width="3.140625" style="31" customWidth="1"/>
    <col min="68" max="68" width="1.7109375" style="31" customWidth="1"/>
    <col min="69" max="69" width="2.28125" style="31" customWidth="1"/>
    <col min="70" max="70" width="2.57421875" style="31" customWidth="1"/>
    <col min="71" max="73" width="1.7109375" style="31" customWidth="1"/>
    <col min="74" max="80" width="1.7109375" style="32" customWidth="1"/>
    <col min="81" max="115" width="1.7109375" style="33" customWidth="1"/>
    <col min="116" max="116" width="1.7109375" style="26" customWidth="1"/>
  </cols>
  <sheetData>
    <row r="1" spans="56:116" ht="7.5" customHeight="1">
      <c r="BD1" s="6"/>
      <c r="DL1" s="6"/>
    </row>
    <row r="2" spans="1:115" s="68" customFormat="1" ht="31.5" customHeight="1">
      <c r="A2" s="62" t="s">
        <v>41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3"/>
      <c r="AR2" s="63"/>
      <c r="AS2" s="63"/>
      <c r="AT2" s="63"/>
      <c r="AU2" s="63"/>
      <c r="AV2" s="63"/>
      <c r="AW2" s="64"/>
      <c r="AX2" s="64"/>
      <c r="AY2" s="64"/>
      <c r="AZ2" s="64"/>
      <c r="BA2" s="64"/>
      <c r="BB2" s="64"/>
      <c r="BC2" s="64"/>
      <c r="BD2" s="64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6"/>
      <c r="BW2" s="66"/>
      <c r="BX2" s="66"/>
      <c r="BY2" s="66"/>
      <c r="BZ2" s="66"/>
      <c r="CA2" s="66"/>
      <c r="CB2" s="66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</row>
    <row r="3" spans="1:115" s="14" customFormat="1" ht="27">
      <c r="A3" s="129" t="s">
        <v>42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28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5"/>
      <c r="BW3" s="35"/>
      <c r="BX3" s="35"/>
      <c r="BY3" s="35"/>
      <c r="BZ3" s="35"/>
      <c r="CA3" s="35"/>
      <c r="CB3" s="35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</row>
    <row r="4" spans="1:115" s="2" customFormat="1" ht="15">
      <c r="A4" s="223" t="s">
        <v>43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8"/>
      <c r="BW4" s="38"/>
      <c r="BX4" s="38"/>
      <c r="BY4" s="38"/>
      <c r="BZ4" s="38"/>
      <c r="CA4" s="38"/>
      <c r="CB4" s="38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</row>
    <row r="5" spans="1:115" s="2" customFormat="1" ht="17.25">
      <c r="A5" s="29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8"/>
      <c r="BW5" s="38"/>
      <c r="BX5" s="38"/>
      <c r="BY5" s="38"/>
      <c r="BZ5" s="38"/>
      <c r="CA5" s="38"/>
      <c r="CB5" s="38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</row>
    <row r="6" spans="1:115" s="2" customFormat="1" ht="6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8"/>
      <c r="BW6" s="38"/>
      <c r="BX6" s="38"/>
      <c r="BY6" s="38"/>
      <c r="BZ6" s="38"/>
      <c r="CA6" s="38"/>
      <c r="CB6" s="38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</row>
    <row r="7" spans="1:115" s="2" customFormat="1" ht="18" customHeight="1">
      <c r="A7" s="204" t="s">
        <v>51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8"/>
      <c r="BW7" s="38"/>
      <c r="BX7" s="38"/>
      <c r="BY7" s="38"/>
      <c r="BZ7" s="38"/>
      <c r="CA7" s="38"/>
      <c r="CB7" s="38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</row>
    <row r="8" spans="1:115" s="2" customFormat="1" ht="15">
      <c r="A8" s="224" t="s">
        <v>52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24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8"/>
      <c r="BW8" s="38"/>
      <c r="BX8" s="38"/>
      <c r="BY8" s="38"/>
      <c r="BZ8" s="38"/>
      <c r="CA8" s="38"/>
      <c r="CB8" s="38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</row>
    <row r="9" spans="4:115" s="2" customFormat="1" ht="9" customHeight="1"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38"/>
      <c r="AN9" s="39"/>
      <c r="AO9" s="39"/>
      <c r="AP9" s="39"/>
      <c r="AQ9" s="6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8"/>
      <c r="BW9" s="38"/>
      <c r="BX9" s="38"/>
      <c r="BY9" s="38"/>
      <c r="BZ9" s="38"/>
      <c r="CA9" s="38"/>
      <c r="CB9" s="38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</row>
    <row r="10" spans="1:116" ht="15">
      <c r="A10" s="2"/>
      <c r="B10" s="2"/>
      <c r="C10" s="2"/>
      <c r="D10" s="2"/>
      <c r="E10" s="2"/>
      <c r="F10" s="2"/>
      <c r="G10" s="5" t="s">
        <v>0</v>
      </c>
      <c r="H10" s="106">
        <v>0.3854166666666667</v>
      </c>
      <c r="I10" s="106"/>
      <c r="J10" s="106"/>
      <c r="K10" s="106"/>
      <c r="L10" s="106"/>
      <c r="M10" s="6" t="s">
        <v>1</v>
      </c>
      <c r="N10" s="2"/>
      <c r="O10" s="2"/>
      <c r="P10" s="2"/>
      <c r="Q10" s="2"/>
      <c r="R10" s="2"/>
      <c r="S10" s="2"/>
      <c r="T10" s="5" t="s">
        <v>2</v>
      </c>
      <c r="U10" s="107">
        <v>1</v>
      </c>
      <c r="V10" s="107"/>
      <c r="W10" s="27" t="s">
        <v>32</v>
      </c>
      <c r="X10" s="105">
        <v>0.006944444444444444</v>
      </c>
      <c r="Y10" s="105"/>
      <c r="Z10" s="105"/>
      <c r="AA10" s="105"/>
      <c r="AB10" s="105"/>
      <c r="AC10" s="6" t="s">
        <v>4</v>
      </c>
      <c r="AD10" s="2"/>
      <c r="AE10" s="2"/>
      <c r="AF10" s="2"/>
      <c r="AG10" s="2"/>
      <c r="AH10" s="2"/>
      <c r="AI10" s="2"/>
      <c r="AJ10" s="2"/>
      <c r="AK10" s="5" t="s">
        <v>5</v>
      </c>
      <c r="AL10" s="105">
        <v>0.001388888888888889</v>
      </c>
      <c r="AM10" s="105"/>
      <c r="AN10" s="105"/>
      <c r="AO10" s="105"/>
      <c r="AP10" s="105"/>
      <c r="BD10" s="23"/>
      <c r="DL10" s="23"/>
    </row>
    <row r="11" spans="56:116" ht="9.75" customHeight="1">
      <c r="BD11" s="23"/>
      <c r="DL11" s="23"/>
    </row>
    <row r="12" spans="2:116" ht="12.75">
      <c r="B12" s="1" t="s">
        <v>6</v>
      </c>
      <c r="BD12" s="23"/>
      <c r="DL12" s="23"/>
    </row>
    <row r="13" spans="56:116" ht="6" customHeight="1" thickBot="1">
      <c r="BD13" s="23"/>
      <c r="DL13" s="23"/>
    </row>
    <row r="14" spans="2:116" ht="15.75" thickBot="1">
      <c r="B14" s="191" t="s">
        <v>12</v>
      </c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89"/>
      <c r="Z14" s="190"/>
      <c r="AE14" s="191" t="s">
        <v>13</v>
      </c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89"/>
      <c r="BC14" s="190"/>
      <c r="BD14" s="23"/>
      <c r="DL14" s="23"/>
    </row>
    <row r="15" spans="2:116" ht="15">
      <c r="B15" s="194" t="s">
        <v>7</v>
      </c>
      <c r="C15" s="195"/>
      <c r="D15" s="193" t="s">
        <v>54</v>
      </c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6"/>
      <c r="Z15" s="197"/>
      <c r="AE15" s="194" t="s">
        <v>7</v>
      </c>
      <c r="AF15" s="195"/>
      <c r="AG15" s="193" t="s">
        <v>59</v>
      </c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193"/>
      <c r="AS15" s="193"/>
      <c r="AT15" s="193"/>
      <c r="AU15" s="193"/>
      <c r="AV15" s="193"/>
      <c r="AW15" s="193"/>
      <c r="AX15" s="193"/>
      <c r="AY15" s="193"/>
      <c r="AZ15" s="193"/>
      <c r="BA15" s="193"/>
      <c r="BB15" s="196"/>
      <c r="BC15" s="197"/>
      <c r="BD15" s="23"/>
      <c r="DL15" s="23"/>
    </row>
    <row r="16" spans="2:116" ht="15">
      <c r="B16" s="174" t="s">
        <v>8</v>
      </c>
      <c r="C16" s="175"/>
      <c r="D16" s="183" t="s">
        <v>62</v>
      </c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76"/>
      <c r="Z16" s="177"/>
      <c r="AE16" s="174" t="s">
        <v>8</v>
      </c>
      <c r="AF16" s="175"/>
      <c r="AG16" s="183" t="s">
        <v>55</v>
      </c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99"/>
      <c r="BB16" s="198"/>
      <c r="BC16" s="177"/>
      <c r="BD16" s="23"/>
      <c r="DL16" s="23"/>
    </row>
    <row r="17" spans="2:116" ht="15">
      <c r="B17" s="174" t="s">
        <v>9</v>
      </c>
      <c r="C17" s="175"/>
      <c r="D17" s="183" t="s">
        <v>56</v>
      </c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76"/>
      <c r="Z17" s="177"/>
      <c r="AE17" s="174" t="s">
        <v>9</v>
      </c>
      <c r="AF17" s="175"/>
      <c r="AG17" s="183" t="s">
        <v>60</v>
      </c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99"/>
      <c r="BB17" s="176"/>
      <c r="BC17" s="177"/>
      <c r="BD17" s="23"/>
      <c r="DL17" s="23"/>
    </row>
    <row r="18" spans="2:116" ht="15">
      <c r="B18" s="174" t="s">
        <v>10</v>
      </c>
      <c r="C18" s="175"/>
      <c r="D18" s="183" t="s">
        <v>58</v>
      </c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76"/>
      <c r="Z18" s="177"/>
      <c r="AE18" s="174" t="s">
        <v>10</v>
      </c>
      <c r="AF18" s="175"/>
      <c r="AG18" s="183" t="s">
        <v>61</v>
      </c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76"/>
      <c r="BC18" s="177"/>
      <c r="BD18" s="23"/>
      <c r="DL18" s="23"/>
    </row>
    <row r="19" spans="2:116" ht="15" thickBot="1">
      <c r="B19" s="185" t="s">
        <v>11</v>
      </c>
      <c r="C19" s="186"/>
      <c r="D19" s="184" t="s">
        <v>53</v>
      </c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7"/>
      <c r="Z19" s="188"/>
      <c r="AE19" s="185" t="s">
        <v>11</v>
      </c>
      <c r="AF19" s="186"/>
      <c r="AG19" s="184" t="s">
        <v>57</v>
      </c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7"/>
      <c r="BC19" s="188"/>
      <c r="BD19" s="23"/>
      <c r="DL19" s="23"/>
    </row>
    <row r="21" spans="2:116" ht="12.75">
      <c r="B21" s="1" t="s">
        <v>23</v>
      </c>
      <c r="BD21" s="23"/>
      <c r="DL21" s="23"/>
    </row>
    <row r="22" spans="56:116" ht="6" customHeight="1" thickBot="1">
      <c r="BD22" s="23"/>
      <c r="DL22" s="23"/>
    </row>
    <row r="23" spans="2:116" s="3" customFormat="1" ht="16.5" customHeight="1" thickBot="1">
      <c r="B23" s="181" t="s">
        <v>14</v>
      </c>
      <c r="C23" s="182"/>
      <c r="D23" s="90" t="s">
        <v>34</v>
      </c>
      <c r="E23" s="91"/>
      <c r="F23" s="92"/>
      <c r="G23" s="90" t="s">
        <v>15</v>
      </c>
      <c r="H23" s="91"/>
      <c r="I23" s="92"/>
      <c r="J23" s="90" t="s">
        <v>17</v>
      </c>
      <c r="K23" s="91"/>
      <c r="L23" s="91"/>
      <c r="M23" s="91"/>
      <c r="N23" s="92"/>
      <c r="O23" s="90" t="s">
        <v>18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2"/>
      <c r="AW23" s="90" t="s">
        <v>21</v>
      </c>
      <c r="AX23" s="91"/>
      <c r="AY23" s="91"/>
      <c r="AZ23" s="91"/>
      <c r="BA23" s="92"/>
      <c r="BB23" s="172"/>
      <c r="BC23" s="173"/>
      <c r="BD23" s="25"/>
      <c r="BE23" s="40"/>
      <c r="BF23" s="41" t="s">
        <v>28</v>
      </c>
      <c r="BG23" s="42"/>
      <c r="BH23" s="42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3"/>
      <c r="BW23" s="43"/>
      <c r="BX23" s="43"/>
      <c r="BY23" s="43"/>
      <c r="BZ23" s="43"/>
      <c r="CA23" s="43"/>
      <c r="CB23" s="43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24"/>
    </row>
    <row r="24" spans="2:115" s="4" customFormat="1" ht="18" customHeight="1">
      <c r="B24" s="168">
        <v>1</v>
      </c>
      <c r="C24" s="159"/>
      <c r="D24" s="159">
        <v>1</v>
      </c>
      <c r="E24" s="159"/>
      <c r="F24" s="159"/>
      <c r="G24" s="159" t="s">
        <v>16</v>
      </c>
      <c r="H24" s="159"/>
      <c r="I24" s="159"/>
      <c r="J24" s="178" t="s">
        <v>39</v>
      </c>
      <c r="K24" s="179"/>
      <c r="L24" s="179"/>
      <c r="M24" s="179"/>
      <c r="N24" s="180"/>
      <c r="O24" s="162" t="str">
        <f>D15</f>
        <v>TuS Wickede</v>
      </c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7" t="s">
        <v>20</v>
      </c>
      <c r="AF24" s="163" t="str">
        <f>D16</f>
        <v>SV Hohenlimburg</v>
      </c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4"/>
      <c r="AW24" s="147">
        <v>2</v>
      </c>
      <c r="AX24" s="145"/>
      <c r="AY24" s="7" t="s">
        <v>19</v>
      </c>
      <c r="AZ24" s="145">
        <v>0</v>
      </c>
      <c r="BA24" s="146"/>
      <c r="BB24" s="147"/>
      <c r="BC24" s="148"/>
      <c r="BE24" s="40"/>
      <c r="BF24" s="45">
        <f>IF(ISBLANK(AW24),"0",IF(AW24&gt;AZ24,3,IF(AW24=AZ24,1,0)))</f>
        <v>3</v>
      </c>
      <c r="BG24" s="45" t="s">
        <v>19</v>
      </c>
      <c r="BH24" s="45">
        <f>IF(ISBLANK(AZ24),"0",IF(AZ24&gt;AW24,3,IF(AZ24=AW24,1,0)))</f>
        <v>0</v>
      </c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3"/>
      <c r="BW24" s="43"/>
      <c r="BX24" s="43"/>
      <c r="BY24" s="43"/>
      <c r="BZ24" s="43"/>
      <c r="CA24" s="43"/>
      <c r="CB24" s="43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</row>
    <row r="25" spans="2:116" s="3" customFormat="1" ht="18" customHeight="1" thickBot="1">
      <c r="B25" s="169">
        <v>2</v>
      </c>
      <c r="C25" s="149"/>
      <c r="D25" s="149">
        <v>2</v>
      </c>
      <c r="E25" s="149"/>
      <c r="F25" s="149"/>
      <c r="G25" s="149" t="s">
        <v>16</v>
      </c>
      <c r="H25" s="149"/>
      <c r="I25" s="149"/>
      <c r="J25" s="150">
        <v>0.39375</v>
      </c>
      <c r="K25" s="150"/>
      <c r="L25" s="150"/>
      <c r="M25" s="150"/>
      <c r="N25" s="151"/>
      <c r="O25" s="152" t="str">
        <f>D18</f>
        <v>BSV Heeren</v>
      </c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8" t="s">
        <v>20</v>
      </c>
      <c r="AF25" s="153" t="str">
        <f>D17</f>
        <v>SV Lippstadt</v>
      </c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4"/>
      <c r="AW25" s="155">
        <v>0</v>
      </c>
      <c r="AX25" s="156"/>
      <c r="AY25" s="8" t="s">
        <v>19</v>
      </c>
      <c r="AZ25" s="156">
        <v>4</v>
      </c>
      <c r="BA25" s="157"/>
      <c r="BB25" s="155"/>
      <c r="BC25" s="158"/>
      <c r="BD25" s="25"/>
      <c r="BE25" s="40"/>
      <c r="BF25" s="45">
        <f aca="true" t="shared" si="0" ref="BF25:BF43">IF(ISBLANK(AW25),"0",IF(AW25&gt;AZ25,3,IF(AW25=AZ25,1,0)))</f>
        <v>0</v>
      </c>
      <c r="BG25" s="45" t="s">
        <v>19</v>
      </c>
      <c r="BH25" s="45">
        <f aca="true" t="shared" si="1" ref="BH25:BH43">IF(ISBLANK(AZ25),"0",IF(AZ25&gt;AW25,3,IF(AZ25=AW25,1,0)))</f>
        <v>3</v>
      </c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3"/>
      <c r="BW25" s="43"/>
      <c r="BX25" s="43"/>
      <c r="BY25" s="43"/>
      <c r="BZ25" s="43"/>
      <c r="CA25" s="43"/>
      <c r="CB25" s="43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25"/>
    </row>
    <row r="26" spans="2:116" s="3" customFormat="1" ht="18" customHeight="1">
      <c r="B26" s="168">
        <v>3</v>
      </c>
      <c r="C26" s="159"/>
      <c r="D26" s="159">
        <v>1</v>
      </c>
      <c r="E26" s="159"/>
      <c r="F26" s="159"/>
      <c r="G26" s="159" t="s">
        <v>22</v>
      </c>
      <c r="H26" s="159"/>
      <c r="I26" s="159"/>
      <c r="J26" s="160">
        <v>0.40208333333333335</v>
      </c>
      <c r="K26" s="160"/>
      <c r="L26" s="160"/>
      <c r="M26" s="160"/>
      <c r="N26" s="161"/>
      <c r="O26" s="162" t="str">
        <f>AG15</f>
        <v>RW Unna</v>
      </c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7" t="s">
        <v>20</v>
      </c>
      <c r="AF26" s="163" t="str">
        <f>AG16</f>
        <v>MFFC Soest</v>
      </c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4"/>
      <c r="AW26" s="147">
        <v>0</v>
      </c>
      <c r="AX26" s="145"/>
      <c r="AY26" s="7" t="s">
        <v>19</v>
      </c>
      <c r="AZ26" s="145">
        <v>2</v>
      </c>
      <c r="BA26" s="146"/>
      <c r="BB26" s="147"/>
      <c r="BC26" s="148"/>
      <c r="BD26" s="25"/>
      <c r="BE26" s="40"/>
      <c r="BF26" s="45">
        <f t="shared" si="0"/>
        <v>0</v>
      </c>
      <c r="BG26" s="45" t="s">
        <v>19</v>
      </c>
      <c r="BH26" s="45">
        <f t="shared" si="1"/>
        <v>3</v>
      </c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3"/>
      <c r="BW26" s="43"/>
      <c r="BX26" s="43"/>
      <c r="BY26" s="43"/>
      <c r="BZ26" s="43"/>
      <c r="CA26" s="43"/>
      <c r="CB26" s="43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25"/>
    </row>
    <row r="27" spans="2:116" s="3" customFormat="1" ht="18" customHeight="1" thickBot="1">
      <c r="B27" s="169">
        <v>4</v>
      </c>
      <c r="C27" s="149"/>
      <c r="D27" s="149">
        <v>2</v>
      </c>
      <c r="E27" s="149"/>
      <c r="F27" s="149"/>
      <c r="G27" s="149" t="s">
        <v>22</v>
      </c>
      <c r="H27" s="149"/>
      <c r="I27" s="149"/>
      <c r="J27" s="150">
        <v>0.41041666666666665</v>
      </c>
      <c r="K27" s="150"/>
      <c r="L27" s="150"/>
      <c r="M27" s="150"/>
      <c r="N27" s="151"/>
      <c r="O27" s="152" t="str">
        <f>AG18</f>
        <v>1. FFC Recklinghausen</v>
      </c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8" t="s">
        <v>20</v>
      </c>
      <c r="AF27" s="153" t="str">
        <f>AG17</f>
        <v>SG Lütgendortmund</v>
      </c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4"/>
      <c r="AW27" s="155">
        <v>1</v>
      </c>
      <c r="AX27" s="156"/>
      <c r="AY27" s="8" t="s">
        <v>19</v>
      </c>
      <c r="AZ27" s="156">
        <v>3</v>
      </c>
      <c r="BA27" s="157"/>
      <c r="BB27" s="155"/>
      <c r="BC27" s="158"/>
      <c r="BD27" s="25"/>
      <c r="BE27" s="40"/>
      <c r="BF27" s="45">
        <f t="shared" si="0"/>
        <v>0</v>
      </c>
      <c r="BG27" s="45" t="s">
        <v>19</v>
      </c>
      <c r="BH27" s="45">
        <f t="shared" si="1"/>
        <v>3</v>
      </c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3"/>
      <c r="BW27" s="43"/>
      <c r="BX27" s="43"/>
      <c r="BY27" s="43"/>
      <c r="BZ27" s="43"/>
      <c r="CA27" s="43"/>
      <c r="CB27" s="43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25"/>
    </row>
    <row r="28" spans="2:116" s="3" customFormat="1" ht="18" customHeight="1">
      <c r="B28" s="168">
        <v>5</v>
      </c>
      <c r="C28" s="159"/>
      <c r="D28" s="159">
        <v>1</v>
      </c>
      <c r="E28" s="159"/>
      <c r="F28" s="159"/>
      <c r="G28" s="159" t="s">
        <v>16</v>
      </c>
      <c r="H28" s="159"/>
      <c r="I28" s="159"/>
      <c r="J28" s="160">
        <v>0.41875</v>
      </c>
      <c r="K28" s="160"/>
      <c r="L28" s="160"/>
      <c r="M28" s="160"/>
      <c r="N28" s="161"/>
      <c r="O28" s="162" t="str">
        <f>D19</f>
        <v>SuS Concordia Flaesheim</v>
      </c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7" t="s">
        <v>20</v>
      </c>
      <c r="AF28" s="163" t="str">
        <f>D15</f>
        <v>TuS Wickede</v>
      </c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4"/>
      <c r="AW28" s="147">
        <v>2</v>
      </c>
      <c r="AX28" s="145"/>
      <c r="AY28" s="7" t="s">
        <v>19</v>
      </c>
      <c r="AZ28" s="145">
        <v>0</v>
      </c>
      <c r="BA28" s="146"/>
      <c r="BB28" s="147"/>
      <c r="BC28" s="148"/>
      <c r="BD28" s="25"/>
      <c r="BE28" s="40"/>
      <c r="BF28" s="45">
        <f t="shared" si="0"/>
        <v>3</v>
      </c>
      <c r="BG28" s="45" t="s">
        <v>19</v>
      </c>
      <c r="BH28" s="45">
        <f t="shared" si="1"/>
        <v>0</v>
      </c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3"/>
      <c r="BW28" s="43"/>
      <c r="BX28" s="43"/>
      <c r="BY28" s="43"/>
      <c r="BZ28" s="43"/>
      <c r="CA28" s="43"/>
      <c r="CB28" s="43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25"/>
    </row>
    <row r="29" spans="2:116" s="3" customFormat="1" ht="18" customHeight="1" thickBot="1">
      <c r="B29" s="169">
        <v>6</v>
      </c>
      <c r="C29" s="149"/>
      <c r="D29" s="149">
        <v>2</v>
      </c>
      <c r="E29" s="149"/>
      <c r="F29" s="149"/>
      <c r="G29" s="149" t="s">
        <v>16</v>
      </c>
      <c r="H29" s="149"/>
      <c r="I29" s="149"/>
      <c r="J29" s="150">
        <v>0.4270833333333333</v>
      </c>
      <c r="K29" s="150"/>
      <c r="L29" s="150"/>
      <c r="M29" s="150"/>
      <c r="N29" s="151"/>
      <c r="O29" s="152" t="str">
        <f>D16</f>
        <v>SV Hohenlimburg</v>
      </c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8" t="s">
        <v>20</v>
      </c>
      <c r="AF29" s="153" t="str">
        <f>D18</f>
        <v>BSV Heeren</v>
      </c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4"/>
      <c r="AW29" s="155">
        <v>5</v>
      </c>
      <c r="AX29" s="156"/>
      <c r="AY29" s="8" t="s">
        <v>19</v>
      </c>
      <c r="AZ29" s="156">
        <v>0</v>
      </c>
      <c r="BA29" s="157"/>
      <c r="BB29" s="155"/>
      <c r="BC29" s="158"/>
      <c r="BD29" s="25"/>
      <c r="BE29" s="40"/>
      <c r="BF29" s="45">
        <f t="shared" si="0"/>
        <v>3</v>
      </c>
      <c r="BG29" s="45" t="s">
        <v>19</v>
      </c>
      <c r="BH29" s="45">
        <f t="shared" si="1"/>
        <v>0</v>
      </c>
      <c r="BI29" s="40"/>
      <c r="BJ29" s="40"/>
      <c r="BK29" s="31"/>
      <c r="BL29" s="31"/>
      <c r="BM29" s="31"/>
      <c r="BN29" s="31"/>
      <c r="BO29" s="31"/>
      <c r="BP29" s="31"/>
      <c r="BQ29" s="31"/>
      <c r="BR29" s="31"/>
      <c r="BS29" s="31"/>
      <c r="BT29" s="40"/>
      <c r="BU29" s="40"/>
      <c r="BV29" s="43"/>
      <c r="BW29" s="43"/>
      <c r="BX29" s="43"/>
      <c r="BY29" s="43"/>
      <c r="BZ29" s="43"/>
      <c r="CA29" s="43"/>
      <c r="CB29" s="43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25"/>
    </row>
    <row r="30" spans="2:116" s="3" customFormat="1" ht="18" customHeight="1">
      <c r="B30" s="168">
        <v>7</v>
      </c>
      <c r="C30" s="159"/>
      <c r="D30" s="159">
        <v>1</v>
      </c>
      <c r="E30" s="159"/>
      <c r="F30" s="159"/>
      <c r="G30" s="159" t="s">
        <v>22</v>
      </c>
      <c r="H30" s="159"/>
      <c r="I30" s="159"/>
      <c r="J30" s="160">
        <v>0.43194444444444446</v>
      </c>
      <c r="K30" s="160"/>
      <c r="L30" s="160"/>
      <c r="M30" s="160"/>
      <c r="N30" s="161"/>
      <c r="O30" s="162" t="s">
        <v>57</v>
      </c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7" t="s">
        <v>20</v>
      </c>
      <c r="AF30" s="163" t="str">
        <f>AG15</f>
        <v>RW Unna</v>
      </c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4"/>
      <c r="AW30" s="147">
        <v>2</v>
      </c>
      <c r="AX30" s="145"/>
      <c r="AY30" s="7" t="s">
        <v>19</v>
      </c>
      <c r="AZ30" s="145">
        <v>0</v>
      </c>
      <c r="BA30" s="146"/>
      <c r="BB30" s="147"/>
      <c r="BC30" s="148"/>
      <c r="BD30" s="21"/>
      <c r="BE30" s="40"/>
      <c r="BF30" s="45">
        <f t="shared" si="0"/>
        <v>3</v>
      </c>
      <c r="BG30" s="45" t="s">
        <v>19</v>
      </c>
      <c r="BH30" s="45">
        <f t="shared" si="1"/>
        <v>0</v>
      </c>
      <c r="BI30" s="40"/>
      <c r="BJ30" s="40"/>
      <c r="BK30" s="47"/>
      <c r="BL30" s="47"/>
      <c r="BM30" s="48" t="str">
        <f>$D$15</f>
        <v>TuS Wickede</v>
      </c>
      <c r="BN30" s="49">
        <f>SUM($BF$24+$BH$28+$BH$33+$BF$40)</f>
        <v>6</v>
      </c>
      <c r="BO30" s="49">
        <f>SUM($AW$24+$AZ$28+$AZ$33+$AW$40)</f>
        <v>4</v>
      </c>
      <c r="BP30" s="50" t="s">
        <v>19</v>
      </c>
      <c r="BQ30" s="49">
        <f>SUM($AZ$24+$AW$28+$AW$33+$AZ$40)</f>
        <v>7</v>
      </c>
      <c r="BR30" s="49">
        <f>SUM(BO30-BQ30)</f>
        <v>-3</v>
      </c>
      <c r="BS30" s="49"/>
      <c r="BT30" s="40"/>
      <c r="BU30" s="40"/>
      <c r="BV30" s="43"/>
      <c r="BW30" s="43"/>
      <c r="BX30" s="43"/>
      <c r="BY30" s="43"/>
      <c r="BZ30" s="43"/>
      <c r="CA30" s="43"/>
      <c r="CB30" s="43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25"/>
    </row>
    <row r="31" spans="2:116" s="3" customFormat="1" ht="18" customHeight="1" thickBot="1">
      <c r="B31" s="169">
        <v>8</v>
      </c>
      <c r="C31" s="149"/>
      <c r="D31" s="149">
        <v>2</v>
      </c>
      <c r="E31" s="149"/>
      <c r="F31" s="149"/>
      <c r="G31" s="149" t="s">
        <v>22</v>
      </c>
      <c r="H31" s="149"/>
      <c r="I31" s="149"/>
      <c r="J31" s="150">
        <v>0.44027777777777777</v>
      </c>
      <c r="K31" s="150"/>
      <c r="L31" s="150"/>
      <c r="M31" s="150"/>
      <c r="N31" s="151"/>
      <c r="O31" s="152" t="str">
        <f>AG16</f>
        <v>MFFC Soest</v>
      </c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8" t="s">
        <v>20</v>
      </c>
      <c r="AF31" s="153" t="str">
        <f>AG18</f>
        <v>1. FFC Recklinghausen</v>
      </c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4"/>
      <c r="AW31" s="155">
        <v>0</v>
      </c>
      <c r="AX31" s="156"/>
      <c r="AY31" s="8" t="s">
        <v>19</v>
      </c>
      <c r="AZ31" s="156">
        <v>5</v>
      </c>
      <c r="BA31" s="157"/>
      <c r="BB31" s="155"/>
      <c r="BC31" s="158"/>
      <c r="BD31" s="21"/>
      <c r="BE31" s="40"/>
      <c r="BF31" s="45">
        <f t="shared" si="0"/>
        <v>0</v>
      </c>
      <c r="BG31" s="45" t="s">
        <v>19</v>
      </c>
      <c r="BH31" s="45">
        <f t="shared" si="1"/>
        <v>3</v>
      </c>
      <c r="BI31" s="40"/>
      <c r="BJ31" s="40"/>
      <c r="BK31" s="47"/>
      <c r="BL31" s="47"/>
      <c r="BM31" s="51" t="str">
        <f>$D$19</f>
        <v>SuS Concordia Flaesheim</v>
      </c>
      <c r="BN31" s="49">
        <f>SUM($BF$28+$BH$32+$BF$37+$BH$41)</f>
        <v>12</v>
      </c>
      <c r="BO31" s="49">
        <f>SUM($AW$28+$AZ$32+$AW$37+$AZ$41)</f>
        <v>10</v>
      </c>
      <c r="BP31" s="50" t="s">
        <v>19</v>
      </c>
      <c r="BQ31" s="49">
        <f>SUM($AZ$28+$AW$32+$AZ$37+$AW$41)</f>
        <v>1</v>
      </c>
      <c r="BR31" s="49">
        <f>SUM(BO31-BQ31)</f>
        <v>9</v>
      </c>
      <c r="BS31" s="49"/>
      <c r="BT31" s="40"/>
      <c r="BU31" s="40"/>
      <c r="BV31" s="43"/>
      <c r="BW31" s="43"/>
      <c r="BX31" s="43"/>
      <c r="BY31" s="43"/>
      <c r="BZ31" s="43"/>
      <c r="CA31" s="43"/>
      <c r="CB31" s="43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25"/>
    </row>
    <row r="32" spans="2:116" s="3" customFormat="1" ht="18" customHeight="1">
      <c r="B32" s="168">
        <v>9</v>
      </c>
      <c r="C32" s="159"/>
      <c r="D32" s="159">
        <v>1</v>
      </c>
      <c r="E32" s="159"/>
      <c r="F32" s="159"/>
      <c r="G32" s="159" t="s">
        <v>16</v>
      </c>
      <c r="H32" s="159"/>
      <c r="I32" s="159"/>
      <c r="J32" s="160">
        <v>0.4486111111111111</v>
      </c>
      <c r="K32" s="160"/>
      <c r="L32" s="160"/>
      <c r="M32" s="160"/>
      <c r="N32" s="161"/>
      <c r="O32" s="162" t="str">
        <f>D17</f>
        <v>SV Lippstadt</v>
      </c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7" t="s">
        <v>20</v>
      </c>
      <c r="AF32" s="163" t="str">
        <f>D19</f>
        <v>SuS Concordia Flaesheim</v>
      </c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4"/>
      <c r="AW32" s="147">
        <v>0</v>
      </c>
      <c r="AX32" s="145"/>
      <c r="AY32" s="7" t="s">
        <v>19</v>
      </c>
      <c r="AZ32" s="145">
        <v>3</v>
      </c>
      <c r="BA32" s="146"/>
      <c r="BB32" s="147"/>
      <c r="BC32" s="148"/>
      <c r="BD32" s="21"/>
      <c r="BE32" s="40"/>
      <c r="BF32" s="45">
        <f t="shared" si="0"/>
        <v>0</v>
      </c>
      <c r="BG32" s="45" t="s">
        <v>19</v>
      </c>
      <c r="BH32" s="45">
        <f t="shared" si="1"/>
        <v>3</v>
      </c>
      <c r="BI32" s="40"/>
      <c r="BJ32" s="40"/>
      <c r="BK32" s="47"/>
      <c r="BL32" s="47"/>
      <c r="BM32" s="51" t="str">
        <f>$D$17</f>
        <v>SV Lippstadt</v>
      </c>
      <c r="BN32" s="49">
        <f>SUM($BH$25+$BF$32+$BF$36+$BH$40)</f>
        <v>6</v>
      </c>
      <c r="BO32" s="49">
        <f>SUM($AZ$25+$AW$32+$AW$36+$AZ$40)</f>
        <v>11</v>
      </c>
      <c r="BP32" s="50" t="s">
        <v>19</v>
      </c>
      <c r="BQ32" s="49">
        <f>SUM($AW$25+$AZ$32+$AZ$36+$AW$40)</f>
        <v>7</v>
      </c>
      <c r="BR32" s="49">
        <f>SUM(BO32-BQ32)</f>
        <v>4</v>
      </c>
      <c r="BS32" s="49"/>
      <c r="BT32" s="40"/>
      <c r="BU32" s="40"/>
      <c r="BV32" s="43"/>
      <c r="BW32" s="43"/>
      <c r="BX32" s="43"/>
      <c r="BY32" s="43"/>
      <c r="BZ32" s="43"/>
      <c r="CA32" s="43"/>
      <c r="CB32" s="43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25"/>
    </row>
    <row r="33" spans="2:116" s="3" customFormat="1" ht="18" customHeight="1" thickBot="1">
      <c r="B33" s="169">
        <v>10</v>
      </c>
      <c r="C33" s="149"/>
      <c r="D33" s="149">
        <v>2</v>
      </c>
      <c r="E33" s="149"/>
      <c r="F33" s="149"/>
      <c r="G33" s="149" t="s">
        <v>16</v>
      </c>
      <c r="H33" s="149"/>
      <c r="I33" s="149"/>
      <c r="J33" s="150">
        <v>0.4986111111111111</v>
      </c>
      <c r="K33" s="150"/>
      <c r="L33" s="150"/>
      <c r="M33" s="150"/>
      <c r="N33" s="151"/>
      <c r="O33" s="152" t="str">
        <f>D18</f>
        <v>BSV Heeren</v>
      </c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8" t="s">
        <v>20</v>
      </c>
      <c r="AF33" s="153" t="str">
        <f>D15</f>
        <v>TuS Wickede</v>
      </c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4"/>
      <c r="AW33" s="155">
        <v>0</v>
      </c>
      <c r="AX33" s="156"/>
      <c r="AY33" s="8" t="s">
        <v>19</v>
      </c>
      <c r="AZ33" s="156">
        <v>2</v>
      </c>
      <c r="BA33" s="157"/>
      <c r="BB33" s="155"/>
      <c r="BC33" s="158"/>
      <c r="BD33" s="21"/>
      <c r="BE33" s="40"/>
      <c r="BF33" s="45">
        <f t="shared" si="0"/>
        <v>0</v>
      </c>
      <c r="BG33" s="45" t="s">
        <v>19</v>
      </c>
      <c r="BH33" s="45">
        <f t="shared" si="1"/>
        <v>3</v>
      </c>
      <c r="BI33" s="40"/>
      <c r="BJ33" s="40"/>
      <c r="BK33" s="47"/>
      <c r="BL33" s="47"/>
      <c r="BM33" s="51" t="str">
        <f>$D$18</f>
        <v>BSV Heeren</v>
      </c>
      <c r="BN33" s="49">
        <f>SUM($BF$25+$BH$29+$BF$33+$BH$37)</f>
        <v>0</v>
      </c>
      <c r="BO33" s="49">
        <f>SUM($AW$25+$AZ$29+$AW$33+$AZ$37)</f>
        <v>1</v>
      </c>
      <c r="BP33" s="50" t="s">
        <v>19</v>
      </c>
      <c r="BQ33" s="49">
        <f>SUM($AZ$25+$AW$29+$AZ$33+$AW$37)</f>
        <v>14</v>
      </c>
      <c r="BR33" s="49">
        <f>SUM(BO33-BQ33)</f>
        <v>-13</v>
      </c>
      <c r="BS33" s="49"/>
      <c r="BT33" s="40"/>
      <c r="BU33" s="40"/>
      <c r="BV33" s="43"/>
      <c r="BW33" s="43"/>
      <c r="BX33" s="43"/>
      <c r="BY33" s="43"/>
      <c r="BZ33" s="43"/>
      <c r="CA33" s="43"/>
      <c r="CB33" s="43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25"/>
    </row>
    <row r="34" spans="2:116" s="3" customFormat="1" ht="18" customHeight="1">
      <c r="B34" s="171">
        <v>11</v>
      </c>
      <c r="C34" s="170"/>
      <c r="D34" s="170">
        <v>1</v>
      </c>
      <c r="E34" s="170"/>
      <c r="F34" s="170"/>
      <c r="G34" s="170" t="s">
        <v>22</v>
      </c>
      <c r="H34" s="170"/>
      <c r="I34" s="170"/>
      <c r="J34" s="160">
        <v>0.46527777777777773</v>
      </c>
      <c r="K34" s="160"/>
      <c r="L34" s="160"/>
      <c r="M34" s="160"/>
      <c r="N34" s="161"/>
      <c r="O34" s="165" t="str">
        <f>AG17</f>
        <v>SG Lütgendortmund</v>
      </c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30" t="s">
        <v>20</v>
      </c>
      <c r="AF34" s="166" t="s">
        <v>57</v>
      </c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7"/>
      <c r="AW34" s="202">
        <v>2</v>
      </c>
      <c r="AX34" s="200"/>
      <c r="AY34" s="30" t="s">
        <v>19</v>
      </c>
      <c r="AZ34" s="200">
        <v>0</v>
      </c>
      <c r="BA34" s="201"/>
      <c r="BB34" s="202"/>
      <c r="BC34" s="203"/>
      <c r="BD34" s="21"/>
      <c r="BE34" s="40"/>
      <c r="BF34" s="45">
        <f t="shared" si="0"/>
        <v>3</v>
      </c>
      <c r="BG34" s="45" t="s">
        <v>19</v>
      </c>
      <c r="BH34" s="45">
        <f t="shared" si="1"/>
        <v>0</v>
      </c>
      <c r="BI34" s="40"/>
      <c r="BJ34" s="40"/>
      <c r="BK34" s="47"/>
      <c r="BL34" s="47"/>
      <c r="BM34" s="51" t="str">
        <f>$D$16</f>
        <v>SV Hohenlimburg</v>
      </c>
      <c r="BN34" s="49">
        <f>SUM($BH$24+$BF$29+$BH$36+$BF$41)</f>
        <v>6</v>
      </c>
      <c r="BO34" s="49">
        <f>SUM($AZ$24+$AW$29+$AZ$36+$AW$41)</f>
        <v>9</v>
      </c>
      <c r="BP34" s="50" t="s">
        <v>19</v>
      </c>
      <c r="BQ34" s="49">
        <f>SUM($AW$24+$AZ$29+$AW$36+$AZ$41)</f>
        <v>6</v>
      </c>
      <c r="BR34" s="49">
        <f>SUM(BO34-BQ34)</f>
        <v>3</v>
      </c>
      <c r="BS34" s="49"/>
      <c r="BT34" s="40"/>
      <c r="BU34" s="40"/>
      <c r="BV34" s="43"/>
      <c r="BW34" s="43"/>
      <c r="BX34" s="43"/>
      <c r="BY34" s="43"/>
      <c r="BZ34" s="43"/>
      <c r="CA34" s="43"/>
      <c r="CB34" s="43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25"/>
    </row>
    <row r="35" spans="2:116" s="3" customFormat="1" ht="18" customHeight="1" thickBot="1">
      <c r="B35" s="169">
        <v>12</v>
      </c>
      <c r="C35" s="149"/>
      <c r="D35" s="149">
        <v>2</v>
      </c>
      <c r="E35" s="149"/>
      <c r="F35" s="149"/>
      <c r="G35" s="149" t="s">
        <v>22</v>
      </c>
      <c r="H35" s="149"/>
      <c r="I35" s="149"/>
      <c r="J35" s="150">
        <v>0.47361111111111115</v>
      </c>
      <c r="K35" s="150"/>
      <c r="L35" s="150"/>
      <c r="M35" s="150"/>
      <c r="N35" s="151"/>
      <c r="O35" s="152" t="str">
        <f>AG18</f>
        <v>1. FFC Recklinghausen</v>
      </c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8" t="s">
        <v>20</v>
      </c>
      <c r="AF35" s="153" t="str">
        <f>AG15</f>
        <v>RW Unna</v>
      </c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4"/>
      <c r="AW35" s="155">
        <v>3</v>
      </c>
      <c r="AX35" s="156"/>
      <c r="AY35" s="8" t="s">
        <v>19</v>
      </c>
      <c r="AZ35" s="156">
        <v>1</v>
      </c>
      <c r="BA35" s="157"/>
      <c r="BB35" s="155"/>
      <c r="BC35" s="158"/>
      <c r="BD35" s="21"/>
      <c r="BE35" s="40"/>
      <c r="BF35" s="45">
        <f t="shared" si="0"/>
        <v>3</v>
      </c>
      <c r="BG35" s="45" t="s">
        <v>19</v>
      </c>
      <c r="BH35" s="45">
        <f t="shared" si="1"/>
        <v>0</v>
      </c>
      <c r="BI35" s="40"/>
      <c r="BJ35" s="40"/>
      <c r="BK35" s="40"/>
      <c r="BL35" s="40"/>
      <c r="BM35" s="40"/>
      <c r="BN35" s="40"/>
      <c r="BO35" s="40"/>
      <c r="BP35" s="40"/>
      <c r="BQ35" s="40"/>
      <c r="BR35" s="49"/>
      <c r="BS35" s="49"/>
      <c r="BT35" s="40"/>
      <c r="BU35" s="40"/>
      <c r="BV35" s="43"/>
      <c r="BW35" s="43"/>
      <c r="BX35" s="43"/>
      <c r="BY35" s="43"/>
      <c r="BZ35" s="43"/>
      <c r="CA35" s="43"/>
      <c r="CB35" s="43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25"/>
    </row>
    <row r="36" spans="2:116" s="3" customFormat="1" ht="18" customHeight="1">
      <c r="B36" s="168">
        <v>13</v>
      </c>
      <c r="C36" s="159"/>
      <c r="D36" s="159">
        <v>1</v>
      </c>
      <c r="E36" s="159"/>
      <c r="F36" s="159"/>
      <c r="G36" s="159" t="s">
        <v>16</v>
      </c>
      <c r="H36" s="159"/>
      <c r="I36" s="159"/>
      <c r="J36" s="160">
        <v>0.48194444444444445</v>
      </c>
      <c r="K36" s="160"/>
      <c r="L36" s="160"/>
      <c r="M36" s="160"/>
      <c r="N36" s="161"/>
      <c r="O36" s="162" t="str">
        <f>D17</f>
        <v>SV Lippstadt</v>
      </c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7" t="s">
        <v>20</v>
      </c>
      <c r="AF36" s="163" t="str">
        <f>D16</f>
        <v>SV Hohenlimburg</v>
      </c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4"/>
      <c r="AW36" s="147">
        <v>2</v>
      </c>
      <c r="AX36" s="145"/>
      <c r="AY36" s="7" t="s">
        <v>19</v>
      </c>
      <c r="AZ36" s="145">
        <v>4</v>
      </c>
      <c r="BA36" s="146"/>
      <c r="BB36" s="147"/>
      <c r="BC36" s="148"/>
      <c r="BD36" s="21"/>
      <c r="BE36" s="40"/>
      <c r="BF36" s="45">
        <f t="shared" si="0"/>
        <v>0</v>
      </c>
      <c r="BG36" s="45" t="s">
        <v>19</v>
      </c>
      <c r="BH36" s="45">
        <f t="shared" si="1"/>
        <v>3</v>
      </c>
      <c r="BI36" s="40"/>
      <c r="BJ36" s="31"/>
      <c r="BK36" s="31"/>
      <c r="BL36" s="31"/>
      <c r="BM36" s="31"/>
      <c r="BN36" s="31"/>
      <c r="BO36" s="31"/>
      <c r="BP36" s="31"/>
      <c r="BQ36" s="31"/>
      <c r="BR36" s="49"/>
      <c r="BS36" s="49"/>
      <c r="BT36" s="40"/>
      <c r="BU36" s="40"/>
      <c r="BV36" s="43"/>
      <c r="BW36" s="43"/>
      <c r="BX36" s="43"/>
      <c r="BY36" s="43"/>
      <c r="BZ36" s="43"/>
      <c r="CA36" s="43"/>
      <c r="CB36" s="43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25"/>
    </row>
    <row r="37" spans="2:116" s="3" customFormat="1" ht="18" customHeight="1" thickBot="1">
      <c r="B37" s="169">
        <v>14</v>
      </c>
      <c r="C37" s="149"/>
      <c r="D37" s="149">
        <v>2</v>
      </c>
      <c r="E37" s="149"/>
      <c r="F37" s="149"/>
      <c r="G37" s="149" t="s">
        <v>16</v>
      </c>
      <c r="H37" s="149"/>
      <c r="I37" s="149"/>
      <c r="J37" s="150">
        <v>0.4902777777777778</v>
      </c>
      <c r="K37" s="150"/>
      <c r="L37" s="150"/>
      <c r="M37" s="150"/>
      <c r="N37" s="151"/>
      <c r="O37" s="152" t="str">
        <f>D19</f>
        <v>SuS Concordia Flaesheim</v>
      </c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8" t="s">
        <v>20</v>
      </c>
      <c r="AF37" s="153" t="str">
        <f>D18</f>
        <v>BSV Heeren</v>
      </c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4"/>
      <c r="AW37" s="155">
        <v>3</v>
      </c>
      <c r="AX37" s="156"/>
      <c r="AY37" s="8" t="s">
        <v>19</v>
      </c>
      <c r="AZ37" s="156">
        <v>1</v>
      </c>
      <c r="BA37" s="157"/>
      <c r="BB37" s="155"/>
      <c r="BC37" s="158"/>
      <c r="BD37" s="21"/>
      <c r="BE37" s="40"/>
      <c r="BF37" s="45">
        <f t="shared" si="0"/>
        <v>3</v>
      </c>
      <c r="BG37" s="45" t="s">
        <v>19</v>
      </c>
      <c r="BH37" s="45">
        <f t="shared" si="1"/>
        <v>0</v>
      </c>
      <c r="BI37" s="40"/>
      <c r="BJ37" s="40"/>
      <c r="BK37" s="47"/>
      <c r="BL37" s="47"/>
      <c r="BM37" s="51" t="str">
        <f>$AG$19</f>
        <v>SC Drolshagen</v>
      </c>
      <c r="BN37" s="49">
        <f>SUM($BF$30+$BH$34+$BF$39+$BH$43)</f>
        <v>9</v>
      </c>
      <c r="BO37" s="49">
        <f>SUM($AW$30+$AZ$34+$AW$39+$AZ$43)</f>
        <v>10</v>
      </c>
      <c r="BP37" s="50" t="s">
        <v>19</v>
      </c>
      <c r="BQ37" s="49">
        <f>SUM($AZ$30+$AW$34+$AZ$39+$AW$43)</f>
        <v>4</v>
      </c>
      <c r="BR37" s="49">
        <f>SUM(BO37-BQ37)</f>
        <v>6</v>
      </c>
      <c r="BS37" s="49"/>
      <c r="BT37" s="40"/>
      <c r="BU37" s="40"/>
      <c r="BV37" s="43"/>
      <c r="BW37" s="43"/>
      <c r="BX37" s="43"/>
      <c r="BY37" s="43"/>
      <c r="BZ37" s="43"/>
      <c r="CA37" s="43"/>
      <c r="CB37" s="43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25"/>
    </row>
    <row r="38" spans="2:116" s="3" customFormat="1" ht="18" customHeight="1">
      <c r="B38" s="168">
        <v>15</v>
      </c>
      <c r="C38" s="159"/>
      <c r="D38" s="159">
        <v>1</v>
      </c>
      <c r="E38" s="159"/>
      <c r="F38" s="159"/>
      <c r="G38" s="159" t="s">
        <v>22</v>
      </c>
      <c r="H38" s="159"/>
      <c r="I38" s="159"/>
      <c r="J38" s="160">
        <v>0.4986111111111111</v>
      </c>
      <c r="K38" s="160"/>
      <c r="L38" s="160"/>
      <c r="M38" s="160"/>
      <c r="N38" s="161"/>
      <c r="O38" s="162" t="str">
        <f>AG17</f>
        <v>SG Lütgendortmund</v>
      </c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7" t="s">
        <v>20</v>
      </c>
      <c r="AF38" s="163" t="str">
        <f>AG16</f>
        <v>MFFC Soest</v>
      </c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4"/>
      <c r="AW38" s="147">
        <v>6</v>
      </c>
      <c r="AX38" s="145"/>
      <c r="AY38" s="7" t="s">
        <v>19</v>
      </c>
      <c r="AZ38" s="145">
        <v>1</v>
      </c>
      <c r="BA38" s="146"/>
      <c r="BB38" s="147"/>
      <c r="BC38" s="148"/>
      <c r="BD38" s="21"/>
      <c r="BE38" s="40"/>
      <c r="BF38" s="45">
        <f t="shared" si="0"/>
        <v>3</v>
      </c>
      <c r="BG38" s="45" t="s">
        <v>19</v>
      </c>
      <c r="BH38" s="45">
        <f t="shared" si="1"/>
        <v>0</v>
      </c>
      <c r="BI38" s="40"/>
      <c r="BJ38" s="40"/>
      <c r="BK38" s="47"/>
      <c r="BL38" s="47"/>
      <c r="BM38" s="51" t="str">
        <f>$AG$15</f>
        <v>RW Unna</v>
      </c>
      <c r="BN38" s="49">
        <f>SUM($BF$26+$BH$30+$BH$35+$BF$42)</f>
        <v>0</v>
      </c>
      <c r="BO38" s="49">
        <f>SUM($AW$26+$AZ$30+$AZ$35+$AW$42)</f>
        <v>1</v>
      </c>
      <c r="BP38" s="50" t="s">
        <v>19</v>
      </c>
      <c r="BQ38" s="49">
        <f>SUM($AZ$26+$AW$30+$AW$35+$AZ$42)</f>
        <v>11</v>
      </c>
      <c r="BR38" s="49">
        <f>SUM(BO38-BQ38)</f>
        <v>-10</v>
      </c>
      <c r="BS38" s="49"/>
      <c r="BT38" s="40"/>
      <c r="BU38" s="40"/>
      <c r="BV38" s="43"/>
      <c r="BW38" s="43"/>
      <c r="BX38" s="43"/>
      <c r="BY38" s="43"/>
      <c r="BZ38" s="43"/>
      <c r="CA38" s="43"/>
      <c r="CB38" s="43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25"/>
    </row>
    <row r="39" spans="2:116" s="3" customFormat="1" ht="18" customHeight="1" thickBot="1">
      <c r="B39" s="169">
        <v>16</v>
      </c>
      <c r="C39" s="149"/>
      <c r="D39" s="149">
        <v>2</v>
      </c>
      <c r="E39" s="149"/>
      <c r="F39" s="149"/>
      <c r="G39" s="149" t="s">
        <v>22</v>
      </c>
      <c r="H39" s="149"/>
      <c r="I39" s="149"/>
      <c r="J39" s="150">
        <v>0.5069444444444444</v>
      </c>
      <c r="K39" s="150"/>
      <c r="L39" s="150"/>
      <c r="M39" s="150"/>
      <c r="N39" s="151"/>
      <c r="O39" s="152" t="s">
        <v>57</v>
      </c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8" t="s">
        <v>20</v>
      </c>
      <c r="AF39" s="153" t="str">
        <f>AG18</f>
        <v>1. FFC Recklinghausen</v>
      </c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4"/>
      <c r="AW39" s="155">
        <v>3</v>
      </c>
      <c r="AX39" s="156"/>
      <c r="AY39" s="8" t="s">
        <v>19</v>
      </c>
      <c r="AZ39" s="156">
        <v>1</v>
      </c>
      <c r="BA39" s="157"/>
      <c r="BB39" s="155"/>
      <c r="BC39" s="158"/>
      <c r="BD39" s="21"/>
      <c r="BE39" s="40"/>
      <c r="BF39" s="45">
        <f t="shared" si="0"/>
        <v>3</v>
      </c>
      <c r="BG39" s="45" t="s">
        <v>19</v>
      </c>
      <c r="BH39" s="45">
        <f t="shared" si="1"/>
        <v>0</v>
      </c>
      <c r="BI39" s="40"/>
      <c r="BJ39" s="40"/>
      <c r="BK39" s="47"/>
      <c r="BL39" s="47"/>
      <c r="BM39" s="51" t="str">
        <f>$AG$16</f>
        <v>MFFC Soest</v>
      </c>
      <c r="BN39" s="49">
        <f>SUM($BH$26+$BF$31+$BH$38+$BF$43)</f>
        <v>3</v>
      </c>
      <c r="BO39" s="49">
        <f>SUM($AZ$26+$AW$31+$AZ$38+$AW$43)</f>
        <v>4</v>
      </c>
      <c r="BP39" s="50" t="s">
        <v>19</v>
      </c>
      <c r="BQ39" s="49">
        <f>SUM($AW$26+$AZ$31+$AW$38+$AZ$43)</f>
        <v>16</v>
      </c>
      <c r="BR39" s="49">
        <f>SUM(BO39-BQ39)</f>
        <v>-12</v>
      </c>
      <c r="BS39" s="49"/>
      <c r="BT39" s="40"/>
      <c r="BU39" s="40"/>
      <c r="BV39" s="43"/>
      <c r="BW39" s="43"/>
      <c r="BX39" s="43"/>
      <c r="BY39" s="43"/>
      <c r="BZ39" s="43"/>
      <c r="CA39" s="43"/>
      <c r="CB39" s="43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25"/>
    </row>
    <row r="40" spans="2:116" s="3" customFormat="1" ht="18" customHeight="1">
      <c r="B40" s="168">
        <v>17</v>
      </c>
      <c r="C40" s="159"/>
      <c r="D40" s="159">
        <v>1</v>
      </c>
      <c r="E40" s="159"/>
      <c r="F40" s="159"/>
      <c r="G40" s="159" t="s">
        <v>16</v>
      </c>
      <c r="H40" s="159"/>
      <c r="I40" s="159"/>
      <c r="J40" s="160">
        <v>0.5152777777777778</v>
      </c>
      <c r="K40" s="160"/>
      <c r="L40" s="160"/>
      <c r="M40" s="160"/>
      <c r="N40" s="161"/>
      <c r="O40" s="162" t="str">
        <f>D15</f>
        <v>TuS Wickede</v>
      </c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7" t="s">
        <v>20</v>
      </c>
      <c r="AF40" s="163" t="str">
        <f>D17</f>
        <v>SV Lippstadt</v>
      </c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4"/>
      <c r="AW40" s="147">
        <v>0</v>
      </c>
      <c r="AX40" s="145"/>
      <c r="AY40" s="7" t="s">
        <v>19</v>
      </c>
      <c r="AZ40" s="145">
        <v>5</v>
      </c>
      <c r="BA40" s="146"/>
      <c r="BB40" s="147"/>
      <c r="BC40" s="148"/>
      <c r="BD40" s="21"/>
      <c r="BE40" s="40"/>
      <c r="BF40" s="45">
        <f t="shared" si="0"/>
        <v>0</v>
      </c>
      <c r="BG40" s="45" t="s">
        <v>19</v>
      </c>
      <c r="BH40" s="45">
        <f t="shared" si="1"/>
        <v>3</v>
      </c>
      <c r="BI40" s="40"/>
      <c r="BJ40" s="40"/>
      <c r="BK40" s="47"/>
      <c r="BL40" s="47"/>
      <c r="BM40" s="48" t="str">
        <f>$AG$17</f>
        <v>SG Lütgendortmund</v>
      </c>
      <c r="BN40" s="49">
        <f>SUM($BH$27+$BF$34+$BF$38+$BH$42)</f>
        <v>12</v>
      </c>
      <c r="BO40" s="49">
        <f>SUM($AZ$27+$AW$34+$AW$38+$AZ$42)</f>
        <v>15</v>
      </c>
      <c r="BP40" s="50" t="s">
        <v>19</v>
      </c>
      <c r="BQ40" s="49">
        <f>SUM($AW$27+$AZ$34+$AZ$38+$AW$42)</f>
        <v>2</v>
      </c>
      <c r="BR40" s="49">
        <f>SUM(BO40-BQ40)</f>
        <v>13</v>
      </c>
      <c r="BS40" s="49"/>
      <c r="BT40" s="40"/>
      <c r="BU40" s="40"/>
      <c r="BV40" s="43"/>
      <c r="BW40" s="43"/>
      <c r="BX40" s="43"/>
      <c r="BY40" s="43"/>
      <c r="BZ40" s="43"/>
      <c r="CA40" s="43"/>
      <c r="CB40" s="43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25"/>
    </row>
    <row r="41" spans="2:116" s="3" customFormat="1" ht="18" customHeight="1" thickBot="1">
      <c r="B41" s="169">
        <v>18</v>
      </c>
      <c r="C41" s="149"/>
      <c r="D41" s="149">
        <v>2</v>
      </c>
      <c r="E41" s="149"/>
      <c r="F41" s="149"/>
      <c r="G41" s="149" t="s">
        <v>16</v>
      </c>
      <c r="H41" s="149"/>
      <c r="I41" s="149"/>
      <c r="J41" s="150">
        <v>0.5236111111111111</v>
      </c>
      <c r="K41" s="150"/>
      <c r="L41" s="150"/>
      <c r="M41" s="150"/>
      <c r="N41" s="151"/>
      <c r="O41" s="152" t="str">
        <f>D16</f>
        <v>SV Hohenlimburg</v>
      </c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8" t="s">
        <v>20</v>
      </c>
      <c r="AF41" s="153" t="str">
        <f>D19</f>
        <v>SuS Concordia Flaesheim</v>
      </c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4"/>
      <c r="AW41" s="155">
        <v>0</v>
      </c>
      <c r="AX41" s="156"/>
      <c r="AY41" s="8" t="s">
        <v>19</v>
      </c>
      <c r="AZ41" s="156">
        <v>2</v>
      </c>
      <c r="BA41" s="157"/>
      <c r="BB41" s="155"/>
      <c r="BC41" s="158"/>
      <c r="BD41" s="21"/>
      <c r="BE41" s="40"/>
      <c r="BF41" s="45">
        <f t="shared" si="0"/>
        <v>0</v>
      </c>
      <c r="BG41" s="45" t="s">
        <v>19</v>
      </c>
      <c r="BH41" s="45">
        <f t="shared" si="1"/>
        <v>3</v>
      </c>
      <c r="BI41" s="40"/>
      <c r="BJ41" s="40"/>
      <c r="BK41" s="47"/>
      <c r="BL41" s="47"/>
      <c r="BM41" s="51" t="str">
        <f>$AG$18</f>
        <v>1. FFC Recklinghausen</v>
      </c>
      <c r="BN41" s="49">
        <f>SUM($BF$27+$BH$31+$BF$35+$BH$39)</f>
        <v>6</v>
      </c>
      <c r="BO41" s="49">
        <f>SUM($AW$27+$AZ$31+$AW$35+$AZ$39)</f>
        <v>10</v>
      </c>
      <c r="BP41" s="50" t="s">
        <v>19</v>
      </c>
      <c r="BQ41" s="49">
        <f>SUM($AZ$27+$AW$31+$AZ$35+$AW$39)</f>
        <v>7</v>
      </c>
      <c r="BR41" s="49">
        <f>SUM(BO41-BQ41)</f>
        <v>3</v>
      </c>
      <c r="BS41" s="49"/>
      <c r="BT41" s="40"/>
      <c r="BU41" s="40"/>
      <c r="BV41" s="43"/>
      <c r="BW41" s="43"/>
      <c r="BX41" s="43"/>
      <c r="BY41" s="43"/>
      <c r="BZ41" s="43"/>
      <c r="CA41" s="43"/>
      <c r="CB41" s="43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25"/>
    </row>
    <row r="42" spans="2:116" s="3" customFormat="1" ht="18" customHeight="1">
      <c r="B42" s="168">
        <v>19</v>
      </c>
      <c r="C42" s="159"/>
      <c r="D42" s="159">
        <v>1</v>
      </c>
      <c r="E42" s="159"/>
      <c r="F42" s="159"/>
      <c r="G42" s="159" t="s">
        <v>22</v>
      </c>
      <c r="H42" s="159"/>
      <c r="I42" s="159"/>
      <c r="J42" s="160">
        <v>0.5319444444444444</v>
      </c>
      <c r="K42" s="160"/>
      <c r="L42" s="160"/>
      <c r="M42" s="160"/>
      <c r="N42" s="161"/>
      <c r="O42" s="162" t="str">
        <f>AG15</f>
        <v>RW Unna</v>
      </c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7" t="s">
        <v>20</v>
      </c>
      <c r="AF42" s="163" t="str">
        <f>AG17</f>
        <v>SG Lütgendortmund</v>
      </c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4"/>
      <c r="AW42" s="147">
        <v>0</v>
      </c>
      <c r="AX42" s="145"/>
      <c r="AY42" s="7" t="s">
        <v>19</v>
      </c>
      <c r="AZ42" s="145">
        <v>4</v>
      </c>
      <c r="BA42" s="146"/>
      <c r="BB42" s="147"/>
      <c r="BC42" s="148"/>
      <c r="BD42" s="21"/>
      <c r="BE42" s="40"/>
      <c r="BF42" s="45">
        <f t="shared" si="0"/>
        <v>0</v>
      </c>
      <c r="BG42" s="45" t="s">
        <v>19</v>
      </c>
      <c r="BH42" s="45">
        <f t="shared" si="1"/>
        <v>3</v>
      </c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3"/>
      <c r="BW42" s="43"/>
      <c r="BX42" s="43"/>
      <c r="BY42" s="43"/>
      <c r="BZ42" s="43"/>
      <c r="CA42" s="43"/>
      <c r="CB42" s="43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25"/>
    </row>
    <row r="43" spans="2:116" ht="18" customHeight="1" thickBot="1">
      <c r="B43" s="169">
        <v>20</v>
      </c>
      <c r="C43" s="149"/>
      <c r="D43" s="149">
        <v>2</v>
      </c>
      <c r="E43" s="149"/>
      <c r="F43" s="149"/>
      <c r="G43" s="149" t="s">
        <v>22</v>
      </c>
      <c r="H43" s="149"/>
      <c r="I43" s="149"/>
      <c r="J43" s="150">
        <v>0.5402777777777777</v>
      </c>
      <c r="K43" s="150"/>
      <c r="L43" s="150"/>
      <c r="M43" s="150"/>
      <c r="N43" s="151"/>
      <c r="O43" s="152" t="str">
        <f>AG16</f>
        <v>MFFC Soest</v>
      </c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8" t="s">
        <v>20</v>
      </c>
      <c r="AF43" s="153" t="s">
        <v>57</v>
      </c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4"/>
      <c r="AW43" s="155">
        <v>1</v>
      </c>
      <c r="AX43" s="156"/>
      <c r="AY43" s="8" t="s">
        <v>19</v>
      </c>
      <c r="AZ43" s="156">
        <v>5</v>
      </c>
      <c r="BA43" s="157"/>
      <c r="BB43" s="155"/>
      <c r="BC43" s="158"/>
      <c r="BD43" s="22"/>
      <c r="BF43" s="45">
        <f t="shared" si="0"/>
        <v>0</v>
      </c>
      <c r="BG43" s="45" t="s">
        <v>19</v>
      </c>
      <c r="BH43" s="45">
        <f t="shared" si="1"/>
        <v>3</v>
      </c>
      <c r="DL43" s="23"/>
    </row>
    <row r="44" ht="12.75"/>
    <row r="45" spans="2:116" ht="12.75">
      <c r="B45" s="1" t="s">
        <v>27</v>
      </c>
      <c r="BD45" s="23"/>
      <c r="DL45" s="23"/>
    </row>
    <row r="46" spans="56:116" ht="6" customHeight="1" thickBot="1">
      <c r="BD46" s="23"/>
      <c r="DL46" s="23"/>
    </row>
    <row r="47" spans="2:115" s="9" customFormat="1" ht="13.5" customHeight="1" thickBot="1">
      <c r="B47" s="93" t="s">
        <v>12</v>
      </c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4"/>
      <c r="P47" s="93" t="s">
        <v>24</v>
      </c>
      <c r="Q47" s="91"/>
      <c r="R47" s="94"/>
      <c r="S47" s="93" t="s">
        <v>25</v>
      </c>
      <c r="T47" s="91"/>
      <c r="U47" s="91"/>
      <c r="V47" s="91"/>
      <c r="W47" s="94"/>
      <c r="X47" s="93" t="s">
        <v>26</v>
      </c>
      <c r="Y47" s="91"/>
      <c r="Z47" s="94"/>
      <c r="AA47" s="10"/>
      <c r="AB47" s="10"/>
      <c r="AC47" s="10"/>
      <c r="AD47" s="10"/>
      <c r="AE47" s="93" t="s">
        <v>13</v>
      </c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4"/>
      <c r="AS47" s="93" t="s">
        <v>24</v>
      </c>
      <c r="AT47" s="91"/>
      <c r="AU47" s="94"/>
      <c r="AV47" s="93" t="s">
        <v>25</v>
      </c>
      <c r="AW47" s="91"/>
      <c r="AX47" s="91"/>
      <c r="AY47" s="91"/>
      <c r="AZ47" s="94"/>
      <c r="BA47" s="93" t="s">
        <v>26</v>
      </c>
      <c r="BB47" s="91"/>
      <c r="BC47" s="94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3"/>
      <c r="BW47" s="53"/>
      <c r="BX47" s="53"/>
      <c r="BY47" s="53"/>
      <c r="BZ47" s="53"/>
      <c r="CA47" s="53"/>
      <c r="CB47" s="53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</row>
    <row r="48" spans="2:116" ht="12.75">
      <c r="B48" s="135" t="s">
        <v>7</v>
      </c>
      <c r="C48" s="134"/>
      <c r="D48" s="142" t="str">
        <f>BM30</f>
        <v>TuS Wickede</v>
      </c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4"/>
      <c r="P48" s="139">
        <f>BN30</f>
        <v>6</v>
      </c>
      <c r="Q48" s="140"/>
      <c r="R48" s="141"/>
      <c r="S48" s="134">
        <f>BO30</f>
        <v>4</v>
      </c>
      <c r="T48" s="134"/>
      <c r="U48" s="11" t="s">
        <v>19</v>
      </c>
      <c r="V48" s="134">
        <f>BQ30</f>
        <v>7</v>
      </c>
      <c r="W48" s="134"/>
      <c r="X48" s="136">
        <f>BR30</f>
        <v>-3</v>
      </c>
      <c r="Y48" s="137"/>
      <c r="Z48" s="138"/>
      <c r="AA48" s="3"/>
      <c r="AB48" s="3"/>
      <c r="AC48" s="3"/>
      <c r="AD48" s="3"/>
      <c r="AE48" s="135" t="s">
        <v>7</v>
      </c>
      <c r="AF48" s="134"/>
      <c r="AG48" s="142" t="str">
        <f>BM37</f>
        <v>SC Drolshagen</v>
      </c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4"/>
      <c r="AS48" s="139">
        <f>BN37</f>
        <v>9</v>
      </c>
      <c r="AT48" s="140"/>
      <c r="AU48" s="141"/>
      <c r="AV48" s="134">
        <f>BO37</f>
        <v>10</v>
      </c>
      <c r="AW48" s="134"/>
      <c r="AX48" s="11" t="s">
        <v>19</v>
      </c>
      <c r="AY48" s="134">
        <f>BQ37</f>
        <v>4</v>
      </c>
      <c r="AZ48" s="134"/>
      <c r="BA48" s="136">
        <f>BR37</f>
        <v>6</v>
      </c>
      <c r="BB48" s="137"/>
      <c r="BC48" s="138"/>
      <c r="BD48" s="23"/>
      <c r="DL48" s="23"/>
    </row>
    <row r="49" spans="2:116" ht="12.75">
      <c r="B49" s="122" t="s">
        <v>8</v>
      </c>
      <c r="C49" s="108"/>
      <c r="D49" s="113" t="str">
        <f>BM31</f>
        <v>SuS Concordia Flaesheim</v>
      </c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5"/>
      <c r="P49" s="116">
        <f>BN31</f>
        <v>12</v>
      </c>
      <c r="Q49" s="117"/>
      <c r="R49" s="118"/>
      <c r="S49" s="108">
        <f>BO31</f>
        <v>10</v>
      </c>
      <c r="T49" s="108"/>
      <c r="U49" s="12" t="s">
        <v>19</v>
      </c>
      <c r="V49" s="108">
        <f>BQ31</f>
        <v>1</v>
      </c>
      <c r="W49" s="108"/>
      <c r="X49" s="119">
        <f>BR31</f>
        <v>9</v>
      </c>
      <c r="Y49" s="120"/>
      <c r="Z49" s="121"/>
      <c r="AA49" s="3"/>
      <c r="AB49" s="3"/>
      <c r="AC49" s="3"/>
      <c r="AD49" s="3"/>
      <c r="AE49" s="122" t="s">
        <v>8</v>
      </c>
      <c r="AF49" s="108"/>
      <c r="AG49" s="113" t="str">
        <f>BM38</f>
        <v>RW Unna</v>
      </c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5"/>
      <c r="AS49" s="116">
        <f>BN38</f>
        <v>0</v>
      </c>
      <c r="AT49" s="117"/>
      <c r="AU49" s="118"/>
      <c r="AV49" s="108">
        <f>BO38</f>
        <v>1</v>
      </c>
      <c r="AW49" s="108"/>
      <c r="AX49" s="12" t="s">
        <v>19</v>
      </c>
      <c r="AY49" s="108">
        <f>BQ38</f>
        <v>11</v>
      </c>
      <c r="AZ49" s="108"/>
      <c r="BA49" s="119">
        <f>BR38</f>
        <v>-10</v>
      </c>
      <c r="BB49" s="120"/>
      <c r="BC49" s="121"/>
      <c r="BD49" s="23"/>
      <c r="DL49" s="23"/>
    </row>
    <row r="50" spans="2:116" ht="12.75">
      <c r="B50" s="122" t="s">
        <v>9</v>
      </c>
      <c r="C50" s="108"/>
      <c r="D50" s="113" t="str">
        <f>BM32</f>
        <v>SV Lippstadt</v>
      </c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5"/>
      <c r="P50" s="116">
        <f>BN32</f>
        <v>6</v>
      </c>
      <c r="Q50" s="117"/>
      <c r="R50" s="118"/>
      <c r="S50" s="108">
        <f>BO32</f>
        <v>11</v>
      </c>
      <c r="T50" s="108"/>
      <c r="U50" s="12" t="s">
        <v>19</v>
      </c>
      <c r="V50" s="108">
        <f>BQ32</f>
        <v>7</v>
      </c>
      <c r="W50" s="108"/>
      <c r="X50" s="119">
        <f>BR32</f>
        <v>4</v>
      </c>
      <c r="Y50" s="120"/>
      <c r="Z50" s="121"/>
      <c r="AA50" s="3"/>
      <c r="AB50" s="3"/>
      <c r="AC50" s="3"/>
      <c r="AD50" s="3"/>
      <c r="AE50" s="122" t="s">
        <v>9</v>
      </c>
      <c r="AF50" s="108"/>
      <c r="AG50" s="113" t="str">
        <f>BM39</f>
        <v>MFFC Soest</v>
      </c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5"/>
      <c r="AS50" s="116">
        <f>BN39</f>
        <v>3</v>
      </c>
      <c r="AT50" s="117"/>
      <c r="AU50" s="118"/>
      <c r="AV50" s="108">
        <f>BO39</f>
        <v>4</v>
      </c>
      <c r="AW50" s="108"/>
      <c r="AX50" s="12" t="s">
        <v>19</v>
      </c>
      <c r="AY50" s="108">
        <f>BQ39</f>
        <v>16</v>
      </c>
      <c r="AZ50" s="108"/>
      <c r="BA50" s="119">
        <f>BR39</f>
        <v>-12</v>
      </c>
      <c r="BB50" s="120"/>
      <c r="BC50" s="121"/>
      <c r="BD50" s="23"/>
      <c r="DL50" s="23"/>
    </row>
    <row r="51" spans="2:116" ht="12.75">
      <c r="B51" s="122" t="s">
        <v>10</v>
      </c>
      <c r="C51" s="108"/>
      <c r="D51" s="113" t="str">
        <f>BM33</f>
        <v>BSV Heeren</v>
      </c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5"/>
      <c r="P51" s="116">
        <f>BN33</f>
        <v>0</v>
      </c>
      <c r="Q51" s="117"/>
      <c r="R51" s="118"/>
      <c r="S51" s="108">
        <f>BO33</f>
        <v>1</v>
      </c>
      <c r="T51" s="108"/>
      <c r="U51" s="12" t="s">
        <v>19</v>
      </c>
      <c r="V51" s="108">
        <f>BQ33</f>
        <v>14</v>
      </c>
      <c r="W51" s="108"/>
      <c r="X51" s="119">
        <f>BR33</f>
        <v>-13</v>
      </c>
      <c r="Y51" s="120"/>
      <c r="Z51" s="121"/>
      <c r="AA51" s="3"/>
      <c r="AB51" s="3"/>
      <c r="AC51" s="3"/>
      <c r="AD51" s="3"/>
      <c r="AE51" s="122" t="s">
        <v>10</v>
      </c>
      <c r="AF51" s="108"/>
      <c r="AG51" s="113" t="str">
        <f>BM40</f>
        <v>SG Lütgendortmund</v>
      </c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5"/>
      <c r="AS51" s="116">
        <f>BN40</f>
        <v>12</v>
      </c>
      <c r="AT51" s="117"/>
      <c r="AU51" s="118"/>
      <c r="AV51" s="108">
        <f>BO40</f>
        <v>15</v>
      </c>
      <c r="AW51" s="108"/>
      <c r="AX51" s="12" t="s">
        <v>19</v>
      </c>
      <c r="AY51" s="108">
        <f>BQ40</f>
        <v>2</v>
      </c>
      <c r="AZ51" s="108"/>
      <c r="BA51" s="119">
        <f>BR40</f>
        <v>13</v>
      </c>
      <c r="BB51" s="120"/>
      <c r="BC51" s="121"/>
      <c r="BD51" s="23"/>
      <c r="DL51" s="23"/>
    </row>
    <row r="52" spans="2:116" ht="13.5" thickBot="1">
      <c r="B52" s="130" t="s">
        <v>11</v>
      </c>
      <c r="C52" s="131"/>
      <c r="D52" s="123" t="str">
        <f>BM34</f>
        <v>SV Hohenlimburg</v>
      </c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5"/>
      <c r="P52" s="110">
        <f>BN34</f>
        <v>6</v>
      </c>
      <c r="Q52" s="111"/>
      <c r="R52" s="112"/>
      <c r="S52" s="109">
        <f>BO34</f>
        <v>9</v>
      </c>
      <c r="T52" s="109"/>
      <c r="U52" s="13" t="s">
        <v>19</v>
      </c>
      <c r="V52" s="109">
        <f>BQ34</f>
        <v>6</v>
      </c>
      <c r="W52" s="109"/>
      <c r="X52" s="126">
        <f>BR34</f>
        <v>3</v>
      </c>
      <c r="Y52" s="127"/>
      <c r="Z52" s="128"/>
      <c r="AA52" s="3"/>
      <c r="AB52" s="3"/>
      <c r="AC52" s="3"/>
      <c r="AD52" s="3"/>
      <c r="AE52" s="130" t="s">
        <v>11</v>
      </c>
      <c r="AF52" s="131"/>
      <c r="AG52" s="123" t="str">
        <f>BM41</f>
        <v>1. FFC Recklinghausen</v>
      </c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5"/>
      <c r="AS52" s="110">
        <f>BN41</f>
        <v>6</v>
      </c>
      <c r="AT52" s="111"/>
      <c r="AU52" s="112"/>
      <c r="AV52" s="109">
        <f>BO41</f>
        <v>10</v>
      </c>
      <c r="AW52" s="109"/>
      <c r="AX52" s="13" t="s">
        <v>19</v>
      </c>
      <c r="AY52" s="109">
        <f>BQ41</f>
        <v>7</v>
      </c>
      <c r="AZ52" s="109"/>
      <c r="BA52" s="126">
        <f>BR41</f>
        <v>3</v>
      </c>
      <c r="BB52" s="127"/>
      <c r="BC52" s="128"/>
      <c r="BD52" s="23"/>
      <c r="DL52" s="23"/>
    </row>
    <row r="55" spans="1:116" ht="24">
      <c r="A55" s="62" t="s">
        <v>41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1"/>
      <c r="AR55" s="61"/>
      <c r="AS55" s="61"/>
      <c r="AT55" s="61"/>
      <c r="AU55" s="61"/>
      <c r="AV55" s="61"/>
      <c r="AW55" s="58"/>
      <c r="AX55" s="58"/>
      <c r="AY55" s="58"/>
      <c r="AZ55" s="58"/>
      <c r="BA55" s="58"/>
      <c r="BB55" s="58"/>
      <c r="BC55" s="58"/>
      <c r="BD55" s="59"/>
      <c r="DL55" s="23"/>
    </row>
    <row r="56" spans="1:116" ht="27">
      <c r="A56" s="132" t="s">
        <v>42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28"/>
      <c r="BE56" s="34"/>
      <c r="DL56" s="23"/>
    </row>
    <row r="57" spans="1:116" ht="15">
      <c r="A57" s="225" t="s">
        <v>43</v>
      </c>
      <c r="B57" s="225"/>
      <c r="C57" s="225"/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  <c r="AA57" s="225"/>
      <c r="AB57" s="225"/>
      <c r="AC57" s="225"/>
      <c r="AD57" s="225"/>
      <c r="AE57" s="225"/>
      <c r="AF57" s="225"/>
      <c r="AG57" s="225"/>
      <c r="AH57" s="225"/>
      <c r="AI57" s="225"/>
      <c r="AJ57" s="225"/>
      <c r="AK57" s="225"/>
      <c r="AL57" s="225"/>
      <c r="AM57" s="225"/>
      <c r="AN57" s="225"/>
      <c r="AO57" s="225"/>
      <c r="AP57" s="225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37"/>
      <c r="DL57" s="23"/>
    </row>
    <row r="58" spans="1:116" ht="23.25" customHeight="1">
      <c r="A58" s="29"/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37"/>
      <c r="DL58" s="23"/>
    </row>
    <row r="59" spans="1:116" ht="21">
      <c r="A59" s="204"/>
      <c r="B59" s="204"/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4"/>
      <c r="AB59" s="204"/>
      <c r="AC59" s="204"/>
      <c r="AD59" s="204"/>
      <c r="AE59" s="204"/>
      <c r="AF59" s="204"/>
      <c r="AG59" s="204"/>
      <c r="AH59" s="204"/>
      <c r="AI59" s="204"/>
      <c r="AJ59" s="204"/>
      <c r="AK59" s="204"/>
      <c r="AL59" s="204"/>
      <c r="AM59" s="204"/>
      <c r="AN59" s="204"/>
      <c r="AO59" s="204"/>
      <c r="AP59" s="204"/>
      <c r="AQ59" s="204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37"/>
      <c r="DL59" s="23"/>
    </row>
    <row r="60" spans="1:116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37"/>
      <c r="DL60" s="23"/>
    </row>
    <row r="61" spans="1:116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37"/>
      <c r="DL61" s="23"/>
    </row>
    <row r="62" spans="1:116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37"/>
      <c r="DL62" s="23"/>
    </row>
    <row r="63" spans="1:116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37"/>
      <c r="DL63" s="23"/>
    </row>
    <row r="64" spans="1:116" ht="15">
      <c r="A64" s="2"/>
      <c r="B64" s="2"/>
      <c r="C64" s="2"/>
      <c r="D64" s="2"/>
      <c r="E64" s="2"/>
      <c r="F64" s="2"/>
      <c r="G64" s="5" t="s">
        <v>0</v>
      </c>
      <c r="H64" s="106">
        <v>0.5555555555555556</v>
      </c>
      <c r="I64" s="106"/>
      <c r="J64" s="106"/>
      <c r="K64" s="106"/>
      <c r="L64" s="106"/>
      <c r="M64" s="6" t="s">
        <v>1</v>
      </c>
      <c r="N64" s="2"/>
      <c r="O64" s="2"/>
      <c r="P64" s="2"/>
      <c r="Q64" s="2"/>
      <c r="R64" s="2"/>
      <c r="S64" s="2"/>
      <c r="T64" s="5" t="s">
        <v>2</v>
      </c>
      <c r="U64" s="107">
        <v>1</v>
      </c>
      <c r="V64" s="107" t="s">
        <v>3</v>
      </c>
      <c r="W64" s="27" t="s">
        <v>32</v>
      </c>
      <c r="X64" s="105">
        <v>0.006944444444444444</v>
      </c>
      <c r="Y64" s="105"/>
      <c r="Z64" s="105"/>
      <c r="AA64" s="105"/>
      <c r="AB64" s="105"/>
      <c r="AC64" s="6" t="s">
        <v>4</v>
      </c>
      <c r="AD64" s="2"/>
      <c r="AE64" s="2"/>
      <c r="AF64" s="2"/>
      <c r="AG64" s="2"/>
      <c r="AH64" s="2"/>
      <c r="AI64" s="2"/>
      <c r="AJ64" s="2"/>
      <c r="AK64" s="5" t="s">
        <v>5</v>
      </c>
      <c r="AL64" s="105">
        <v>0.001388888888888889</v>
      </c>
      <c r="AM64" s="105"/>
      <c r="AN64" s="105"/>
      <c r="AO64" s="105"/>
      <c r="AP64" s="105"/>
      <c r="AQ64" s="6" t="s">
        <v>4</v>
      </c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DL64" s="23"/>
    </row>
    <row r="65" spans="56:116" ht="6" customHeight="1">
      <c r="BD65" s="23"/>
      <c r="DL65" s="23"/>
    </row>
    <row r="66" spans="56:116" ht="3.75" customHeight="1">
      <c r="BD66" s="23"/>
      <c r="BZ66" s="31"/>
      <c r="CA66" s="31"/>
      <c r="CB66" s="31"/>
      <c r="CC66" s="55"/>
      <c r="CD66" s="55"/>
      <c r="CE66" s="55"/>
      <c r="CF66" s="55"/>
      <c r="CG66" s="55"/>
      <c r="CH66" s="55"/>
      <c r="DL66" s="23"/>
    </row>
    <row r="67" spans="2:116" ht="13.5" thickBot="1">
      <c r="B67" s="1" t="s">
        <v>40</v>
      </c>
      <c r="BD67" s="23"/>
      <c r="DL67" s="23"/>
    </row>
    <row r="68" spans="2:86" ht="19.5" customHeight="1" thickBot="1">
      <c r="B68" s="93" t="s">
        <v>14</v>
      </c>
      <c r="C68" s="92"/>
      <c r="D68" s="90"/>
      <c r="E68" s="91"/>
      <c r="F68" s="91"/>
      <c r="G68" s="91"/>
      <c r="H68" s="91"/>
      <c r="I68" s="92"/>
      <c r="J68" s="90" t="s">
        <v>17</v>
      </c>
      <c r="K68" s="91"/>
      <c r="L68" s="91"/>
      <c r="M68" s="91"/>
      <c r="N68" s="92"/>
      <c r="O68" s="90" t="s">
        <v>35</v>
      </c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2"/>
      <c r="AW68" s="90" t="s">
        <v>21</v>
      </c>
      <c r="AX68" s="91"/>
      <c r="AY68" s="91"/>
      <c r="AZ68" s="91"/>
      <c r="BA68" s="92"/>
      <c r="BB68" s="90"/>
      <c r="BC68" s="94"/>
      <c r="BD68" s="23"/>
      <c r="BZ68" s="31"/>
      <c r="CA68" s="31"/>
      <c r="CB68" s="56"/>
      <c r="CC68" s="55"/>
      <c r="CD68" s="55"/>
      <c r="CE68" s="55"/>
      <c r="CF68" s="55"/>
      <c r="CG68" s="55"/>
      <c r="CH68" s="55"/>
    </row>
    <row r="69" spans="2:86" ht="18" customHeight="1">
      <c r="B69" s="95">
        <v>21</v>
      </c>
      <c r="C69" s="96"/>
      <c r="D69" s="78"/>
      <c r="E69" s="79"/>
      <c r="F69" s="79"/>
      <c r="G69" s="79"/>
      <c r="H69" s="79"/>
      <c r="I69" s="80"/>
      <c r="J69" s="84">
        <v>0.5555555555555556</v>
      </c>
      <c r="K69" s="85"/>
      <c r="L69" s="85"/>
      <c r="M69" s="85"/>
      <c r="N69" s="86"/>
      <c r="O69" s="99" t="s">
        <v>53</v>
      </c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5" t="s">
        <v>20</v>
      </c>
      <c r="AF69" s="76" t="s">
        <v>57</v>
      </c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101"/>
      <c r="AW69" s="102">
        <v>4</v>
      </c>
      <c r="AX69" s="69"/>
      <c r="AY69" s="69" t="s">
        <v>19</v>
      </c>
      <c r="AZ69" s="69">
        <v>3</v>
      </c>
      <c r="BA69" s="70"/>
      <c r="BB69" s="95"/>
      <c r="BC69" s="96"/>
      <c r="BZ69" s="31"/>
      <c r="CA69" s="31"/>
      <c r="CB69" s="56"/>
      <c r="CC69" s="55"/>
      <c r="CD69" s="55"/>
      <c r="CE69" s="55"/>
      <c r="CF69" s="55"/>
      <c r="CG69" s="55"/>
      <c r="CH69" s="55"/>
    </row>
    <row r="70" spans="2:55" ht="12" customHeight="1" thickBot="1">
      <c r="B70" s="97"/>
      <c r="C70" s="98"/>
      <c r="D70" s="81"/>
      <c r="E70" s="82"/>
      <c r="F70" s="82"/>
      <c r="G70" s="82"/>
      <c r="H70" s="82"/>
      <c r="I70" s="83"/>
      <c r="J70" s="87"/>
      <c r="K70" s="88"/>
      <c r="L70" s="88"/>
      <c r="M70" s="88"/>
      <c r="N70" s="89"/>
      <c r="O70" s="104" t="s">
        <v>36</v>
      </c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16"/>
      <c r="AF70" s="73" t="s">
        <v>44</v>
      </c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4"/>
      <c r="AW70" s="103"/>
      <c r="AX70" s="71"/>
      <c r="AY70" s="71"/>
      <c r="AZ70" s="71"/>
      <c r="BA70" s="72"/>
      <c r="BB70" s="97"/>
      <c r="BC70" s="98"/>
    </row>
    <row r="71" ht="3.75" customHeight="1" thickBot="1"/>
    <row r="72" spans="2:55" ht="19.5" customHeight="1" thickBot="1">
      <c r="B72" s="93" t="s">
        <v>14</v>
      </c>
      <c r="C72" s="92"/>
      <c r="D72" s="90"/>
      <c r="E72" s="91"/>
      <c r="F72" s="91"/>
      <c r="G72" s="91"/>
      <c r="H72" s="91"/>
      <c r="I72" s="92"/>
      <c r="J72" s="90" t="s">
        <v>17</v>
      </c>
      <c r="K72" s="91"/>
      <c r="L72" s="91"/>
      <c r="M72" s="91"/>
      <c r="N72" s="92"/>
      <c r="O72" s="90" t="s">
        <v>37</v>
      </c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2"/>
      <c r="AW72" s="90" t="s">
        <v>21</v>
      </c>
      <c r="AX72" s="91"/>
      <c r="AY72" s="91"/>
      <c r="AZ72" s="91"/>
      <c r="BA72" s="92"/>
      <c r="BB72" s="90"/>
      <c r="BC72" s="94"/>
    </row>
    <row r="73" spans="2:55" ht="18" customHeight="1">
      <c r="B73" s="95">
        <v>22</v>
      </c>
      <c r="C73" s="96"/>
      <c r="D73" s="78"/>
      <c r="E73" s="79"/>
      <c r="F73" s="79"/>
      <c r="G73" s="79"/>
      <c r="H73" s="79"/>
      <c r="I73" s="80"/>
      <c r="J73" s="84">
        <v>0.5638888888888889</v>
      </c>
      <c r="K73" s="85"/>
      <c r="L73" s="85"/>
      <c r="M73" s="85"/>
      <c r="N73" s="86"/>
      <c r="O73" s="99" t="s">
        <v>60</v>
      </c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5" t="s">
        <v>20</v>
      </c>
      <c r="AF73" s="76" t="s">
        <v>56</v>
      </c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101"/>
      <c r="AW73" s="102">
        <v>3</v>
      </c>
      <c r="AX73" s="69"/>
      <c r="AY73" s="69" t="s">
        <v>19</v>
      </c>
      <c r="AZ73" s="69">
        <v>1</v>
      </c>
      <c r="BA73" s="70"/>
      <c r="BB73" s="95"/>
      <c r="BC73" s="96"/>
    </row>
    <row r="74" spans="2:55" ht="12" customHeight="1" thickBot="1">
      <c r="B74" s="97"/>
      <c r="C74" s="98"/>
      <c r="D74" s="81"/>
      <c r="E74" s="82"/>
      <c r="F74" s="82"/>
      <c r="G74" s="82"/>
      <c r="H74" s="82"/>
      <c r="I74" s="83"/>
      <c r="J74" s="87"/>
      <c r="K74" s="88"/>
      <c r="L74" s="88"/>
      <c r="M74" s="88"/>
      <c r="N74" s="89"/>
      <c r="O74" s="104" t="s">
        <v>38</v>
      </c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16"/>
      <c r="AF74" s="73" t="s">
        <v>45</v>
      </c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4"/>
      <c r="AW74" s="103"/>
      <c r="AX74" s="71"/>
      <c r="AY74" s="71"/>
      <c r="AZ74" s="71"/>
      <c r="BA74" s="72"/>
      <c r="BB74" s="97"/>
      <c r="BC74" s="98"/>
    </row>
    <row r="77" spans="1:116" ht="15">
      <c r="A77" s="2"/>
      <c r="B77" s="1" t="s">
        <v>50</v>
      </c>
      <c r="C77" s="2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38"/>
      <c r="AN77" s="39"/>
      <c r="AO77" s="39"/>
      <c r="AP77" s="39"/>
      <c r="AQ77" s="5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37"/>
      <c r="DL77" s="23"/>
    </row>
    <row r="78" spans="56:116" ht="2.25" customHeight="1">
      <c r="BD78" s="23"/>
      <c r="DL78" s="23"/>
    </row>
    <row r="79" spans="56:116" ht="3.75" customHeight="1" thickBot="1">
      <c r="BD79" s="23"/>
      <c r="BZ79" s="31"/>
      <c r="CA79" s="31"/>
      <c r="CB79" s="31"/>
      <c r="CC79" s="55"/>
      <c r="CD79" s="55"/>
      <c r="CE79" s="55"/>
      <c r="CF79" s="55"/>
      <c r="CG79" s="55"/>
      <c r="CH79" s="55"/>
      <c r="DL79" s="23"/>
    </row>
    <row r="80" spans="2:86" ht="19.5" customHeight="1" thickBot="1">
      <c r="B80" s="181" t="s">
        <v>14</v>
      </c>
      <c r="C80" s="182"/>
      <c r="D80" s="90"/>
      <c r="E80" s="91"/>
      <c r="F80" s="91"/>
      <c r="G80" s="91"/>
      <c r="H80" s="91"/>
      <c r="I80" s="92"/>
      <c r="J80" s="90" t="s">
        <v>17</v>
      </c>
      <c r="K80" s="91"/>
      <c r="L80" s="91"/>
      <c r="M80" s="91"/>
      <c r="N80" s="92"/>
      <c r="O80" s="90" t="s">
        <v>29</v>
      </c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2"/>
      <c r="AW80" s="90" t="s">
        <v>21</v>
      </c>
      <c r="AX80" s="91"/>
      <c r="AY80" s="91"/>
      <c r="AZ80" s="91"/>
      <c r="BA80" s="92"/>
      <c r="BB80" s="90" t="s">
        <v>33</v>
      </c>
      <c r="BC80" s="94"/>
      <c r="BD80" s="23"/>
      <c r="BZ80" s="31"/>
      <c r="CA80" s="31"/>
      <c r="CB80" s="56"/>
      <c r="CC80" s="55"/>
      <c r="CD80" s="55"/>
      <c r="CE80" s="55"/>
      <c r="CF80" s="55"/>
      <c r="CG80" s="55"/>
      <c r="CH80" s="55"/>
    </row>
    <row r="81" spans="2:86" ht="18" customHeight="1">
      <c r="B81" s="95">
        <v>23</v>
      </c>
      <c r="C81" s="205"/>
      <c r="D81" s="78"/>
      <c r="E81" s="79"/>
      <c r="F81" s="79"/>
      <c r="G81" s="79"/>
      <c r="H81" s="79"/>
      <c r="I81" s="80"/>
      <c r="J81" s="84">
        <v>0.576388888888889</v>
      </c>
      <c r="K81" s="85"/>
      <c r="L81" s="85"/>
      <c r="M81" s="85"/>
      <c r="N81" s="86"/>
      <c r="O81" s="75" t="s">
        <v>63</v>
      </c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15" t="s">
        <v>20</v>
      </c>
      <c r="AF81" s="76" t="s">
        <v>64</v>
      </c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101"/>
      <c r="AW81" s="102">
        <v>1</v>
      </c>
      <c r="AX81" s="69"/>
      <c r="AY81" s="69" t="s">
        <v>19</v>
      </c>
      <c r="AZ81" s="69">
        <v>3</v>
      </c>
      <c r="BA81" s="70"/>
      <c r="BB81" s="205"/>
      <c r="BC81" s="96"/>
      <c r="BZ81" s="31"/>
      <c r="CA81" s="31"/>
      <c r="CB81" s="56"/>
      <c r="CC81" s="55"/>
      <c r="CD81" s="55"/>
      <c r="CE81" s="55"/>
      <c r="CF81" s="55"/>
      <c r="CG81" s="55"/>
      <c r="CH81" s="55"/>
    </row>
    <row r="82" spans="2:55" ht="12" customHeight="1" thickBot="1">
      <c r="B82" s="97"/>
      <c r="C82" s="206"/>
      <c r="D82" s="81"/>
      <c r="E82" s="82"/>
      <c r="F82" s="82"/>
      <c r="G82" s="82"/>
      <c r="H82" s="82"/>
      <c r="I82" s="83"/>
      <c r="J82" s="87"/>
      <c r="K82" s="88"/>
      <c r="L82" s="88"/>
      <c r="M82" s="88"/>
      <c r="N82" s="89"/>
      <c r="O82" s="104" t="s">
        <v>46</v>
      </c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16"/>
      <c r="AF82" s="73" t="s">
        <v>47</v>
      </c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4"/>
      <c r="AW82" s="103"/>
      <c r="AX82" s="71"/>
      <c r="AY82" s="71"/>
      <c r="AZ82" s="71"/>
      <c r="BA82" s="72"/>
      <c r="BB82" s="206"/>
      <c r="BC82" s="98"/>
    </row>
    <row r="83" ht="12" customHeight="1" thickBot="1"/>
    <row r="84" spans="2:55" ht="19.5" customHeight="1" thickBot="1">
      <c r="B84" s="181" t="s">
        <v>14</v>
      </c>
      <c r="C84" s="182"/>
      <c r="D84" s="90"/>
      <c r="E84" s="91"/>
      <c r="F84" s="91"/>
      <c r="G84" s="91"/>
      <c r="H84" s="91"/>
      <c r="I84" s="92"/>
      <c r="J84" s="90" t="s">
        <v>17</v>
      </c>
      <c r="K84" s="91"/>
      <c r="L84" s="91"/>
      <c r="M84" s="91"/>
      <c r="N84" s="92"/>
      <c r="O84" s="90" t="s">
        <v>30</v>
      </c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2"/>
      <c r="AW84" s="90" t="s">
        <v>21</v>
      </c>
      <c r="AX84" s="91"/>
      <c r="AY84" s="91"/>
      <c r="AZ84" s="91"/>
      <c r="BA84" s="92"/>
      <c r="BB84" s="90" t="s">
        <v>33</v>
      </c>
      <c r="BC84" s="94"/>
    </row>
    <row r="85" spans="2:55" ht="18" customHeight="1">
      <c r="B85" s="95">
        <v>24</v>
      </c>
      <c r="C85" s="205"/>
      <c r="D85" s="78"/>
      <c r="E85" s="79"/>
      <c r="F85" s="79"/>
      <c r="G85" s="79"/>
      <c r="H85" s="79"/>
      <c r="I85" s="80"/>
      <c r="J85" s="84">
        <v>0.5868055555555556</v>
      </c>
      <c r="K85" s="85"/>
      <c r="L85" s="85"/>
      <c r="M85" s="85"/>
      <c r="N85" s="86"/>
      <c r="O85" s="75" t="s">
        <v>65</v>
      </c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15" t="s">
        <v>20</v>
      </c>
      <c r="AF85" s="76" t="s">
        <v>66</v>
      </c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101"/>
      <c r="AW85" s="102">
        <v>3</v>
      </c>
      <c r="AX85" s="69"/>
      <c r="AY85" s="69" t="s">
        <v>19</v>
      </c>
      <c r="AZ85" s="69">
        <v>2</v>
      </c>
      <c r="BA85" s="70"/>
      <c r="BB85" s="205"/>
      <c r="BC85" s="96"/>
    </row>
    <row r="86" spans="2:55" ht="12" customHeight="1" thickBot="1">
      <c r="B86" s="97"/>
      <c r="C86" s="206"/>
      <c r="D86" s="81"/>
      <c r="E86" s="82"/>
      <c r="F86" s="82"/>
      <c r="G86" s="82"/>
      <c r="H86" s="82"/>
      <c r="I86" s="83"/>
      <c r="J86" s="87"/>
      <c r="K86" s="88"/>
      <c r="L86" s="88"/>
      <c r="M86" s="88"/>
      <c r="N86" s="89"/>
      <c r="O86" s="104" t="s">
        <v>48</v>
      </c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16"/>
      <c r="AF86" s="73" t="s">
        <v>49</v>
      </c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4"/>
      <c r="AW86" s="103"/>
      <c r="AX86" s="71"/>
      <c r="AY86" s="71"/>
      <c r="AZ86" s="71"/>
      <c r="BA86" s="72"/>
      <c r="BB86" s="206"/>
      <c r="BC86" s="98"/>
    </row>
    <row r="89" spans="57:73" ht="12.75"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</row>
    <row r="90" spans="2:73" ht="12.75">
      <c r="B90" s="1" t="s">
        <v>31</v>
      </c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</row>
    <row r="91" ht="13.5" thickBot="1"/>
    <row r="92" spans="9:48" ht="25.5" customHeight="1">
      <c r="I92" s="207" t="s">
        <v>7</v>
      </c>
      <c r="J92" s="208"/>
      <c r="K92" s="208"/>
      <c r="L92" s="17"/>
      <c r="M92" s="217" t="str">
        <f>IF(ISBLANK($AZ$85)," ",IF($AW$85&gt;$AZ$85,$O$85,IF($AZ$85&gt;$AW$85,$AF$85)))</f>
        <v>Flaesheim</v>
      </c>
      <c r="N92" s="217"/>
      <c r="O92" s="217"/>
      <c r="P92" s="217"/>
      <c r="Q92" s="217"/>
      <c r="R92" s="217"/>
      <c r="S92" s="217"/>
      <c r="T92" s="217"/>
      <c r="U92" s="217"/>
      <c r="V92" s="217"/>
      <c r="W92" s="217"/>
      <c r="X92" s="217"/>
      <c r="Y92" s="217"/>
      <c r="Z92" s="217"/>
      <c r="AA92" s="217"/>
      <c r="AB92" s="217"/>
      <c r="AC92" s="217"/>
      <c r="AD92" s="217"/>
      <c r="AE92" s="217"/>
      <c r="AF92" s="217"/>
      <c r="AG92" s="217"/>
      <c r="AH92" s="217"/>
      <c r="AI92" s="217"/>
      <c r="AJ92" s="217"/>
      <c r="AK92" s="217"/>
      <c r="AL92" s="217"/>
      <c r="AM92" s="217"/>
      <c r="AN92" s="217"/>
      <c r="AO92" s="217"/>
      <c r="AP92" s="217"/>
      <c r="AQ92" s="217"/>
      <c r="AR92" s="217"/>
      <c r="AS92" s="217"/>
      <c r="AT92" s="217"/>
      <c r="AU92" s="217"/>
      <c r="AV92" s="218"/>
    </row>
    <row r="93" spans="9:48" ht="25.5" customHeight="1">
      <c r="I93" s="209" t="s">
        <v>8</v>
      </c>
      <c r="J93" s="210"/>
      <c r="K93" s="210"/>
      <c r="L93" s="19"/>
      <c r="M93" s="219" t="str">
        <f>IF(ISBLANK($AZ$85)," ",IF($AW$85&lt;$AZ$85,$O$85,IF($AZ$85&lt;$AW$85,$AF$85)))</f>
        <v>Lütgendortmund</v>
      </c>
      <c r="N93" s="219"/>
      <c r="O93" s="219"/>
      <c r="P93" s="219"/>
      <c r="Q93" s="219"/>
      <c r="R93" s="219"/>
      <c r="S93" s="219"/>
      <c r="T93" s="219"/>
      <c r="U93" s="219"/>
      <c r="V93" s="219"/>
      <c r="W93" s="219"/>
      <c r="X93" s="219"/>
      <c r="Y93" s="219"/>
      <c r="Z93" s="219"/>
      <c r="AA93" s="219"/>
      <c r="AB93" s="219"/>
      <c r="AC93" s="219"/>
      <c r="AD93" s="219"/>
      <c r="AE93" s="219"/>
      <c r="AF93" s="219"/>
      <c r="AG93" s="219"/>
      <c r="AH93" s="219"/>
      <c r="AI93" s="219"/>
      <c r="AJ93" s="219"/>
      <c r="AK93" s="219"/>
      <c r="AL93" s="219"/>
      <c r="AM93" s="219"/>
      <c r="AN93" s="219"/>
      <c r="AO93" s="219"/>
      <c r="AP93" s="219"/>
      <c r="AQ93" s="219"/>
      <c r="AR93" s="219"/>
      <c r="AS93" s="219"/>
      <c r="AT93" s="219"/>
      <c r="AU93" s="219"/>
      <c r="AV93" s="220"/>
    </row>
    <row r="94" spans="9:48" ht="25.5" customHeight="1">
      <c r="I94" s="211" t="s">
        <v>9</v>
      </c>
      <c r="J94" s="212"/>
      <c r="K94" s="212"/>
      <c r="L94" s="18"/>
      <c r="M94" s="221" t="str">
        <f>IF(ISBLANK($AZ$81)," ",IF($AW$81&gt;$AZ$81,$O$81,IF($AZ$81&gt;$AW$81,$AF$81)))</f>
        <v>Lippstadt</v>
      </c>
      <c r="N94" s="221"/>
      <c r="O94" s="221"/>
      <c r="P94" s="221"/>
      <c r="Q94" s="221"/>
      <c r="R94" s="221"/>
      <c r="S94" s="221"/>
      <c r="T94" s="221"/>
      <c r="U94" s="221"/>
      <c r="V94" s="221"/>
      <c r="W94" s="221"/>
      <c r="X94" s="221"/>
      <c r="Y94" s="221"/>
      <c r="Z94" s="221"/>
      <c r="AA94" s="221"/>
      <c r="AB94" s="221"/>
      <c r="AC94" s="221"/>
      <c r="AD94" s="221"/>
      <c r="AE94" s="221"/>
      <c r="AF94" s="221"/>
      <c r="AG94" s="221"/>
      <c r="AH94" s="221"/>
      <c r="AI94" s="221"/>
      <c r="AJ94" s="221"/>
      <c r="AK94" s="221"/>
      <c r="AL94" s="221"/>
      <c r="AM94" s="221"/>
      <c r="AN94" s="221"/>
      <c r="AO94" s="221"/>
      <c r="AP94" s="221"/>
      <c r="AQ94" s="221"/>
      <c r="AR94" s="221"/>
      <c r="AS94" s="221"/>
      <c r="AT94" s="221"/>
      <c r="AU94" s="221"/>
      <c r="AV94" s="222"/>
    </row>
    <row r="95" spans="9:48" ht="25.5" customHeight="1" thickBot="1">
      <c r="I95" s="213" t="s">
        <v>10</v>
      </c>
      <c r="J95" s="214"/>
      <c r="K95" s="214"/>
      <c r="L95" s="20"/>
      <c r="M95" s="215" t="str">
        <f>IF(ISBLANK($AZ$81)," ",IF($AW$81&lt;$AZ$81,$O$81,IF($AZ$81&lt;$AW$81,$AF$81)))</f>
        <v>Drolshagen</v>
      </c>
      <c r="N95" s="215"/>
      <c r="O95" s="215"/>
      <c r="P95" s="215"/>
      <c r="Q95" s="215"/>
      <c r="R95" s="215"/>
      <c r="S95" s="215"/>
      <c r="T95" s="215"/>
      <c r="U95" s="215"/>
      <c r="V95" s="215"/>
      <c r="W95" s="215"/>
      <c r="X95" s="215"/>
      <c r="Y95" s="215"/>
      <c r="Z95" s="215"/>
      <c r="AA95" s="215"/>
      <c r="AB95" s="215"/>
      <c r="AC95" s="215"/>
      <c r="AD95" s="215"/>
      <c r="AE95" s="215"/>
      <c r="AF95" s="215"/>
      <c r="AG95" s="215"/>
      <c r="AH95" s="215"/>
      <c r="AI95" s="215"/>
      <c r="AJ95" s="215"/>
      <c r="AK95" s="215"/>
      <c r="AL95" s="215"/>
      <c r="AM95" s="215"/>
      <c r="AN95" s="215"/>
      <c r="AO95" s="215"/>
      <c r="AP95" s="215"/>
      <c r="AQ95" s="215"/>
      <c r="AR95" s="215"/>
      <c r="AS95" s="215"/>
      <c r="AT95" s="215"/>
      <c r="AU95" s="215"/>
      <c r="AV95" s="216"/>
    </row>
  </sheetData>
  <sheetProtection/>
  <mergeCells count="382">
    <mergeCell ref="A4:AP4"/>
    <mergeCell ref="A7:AQ7"/>
    <mergeCell ref="A8:AQ8"/>
    <mergeCell ref="A57:AP57"/>
    <mergeCell ref="H10:L10"/>
    <mergeCell ref="U10:V10"/>
    <mergeCell ref="X10:AB10"/>
    <mergeCell ref="AL10:AP10"/>
    <mergeCell ref="AE14:BA14"/>
    <mergeCell ref="B19:C19"/>
    <mergeCell ref="I95:K95"/>
    <mergeCell ref="M95:AV95"/>
    <mergeCell ref="AF85:AV85"/>
    <mergeCell ref="M92:AV92"/>
    <mergeCell ref="M93:AV93"/>
    <mergeCell ref="O86:AD86"/>
    <mergeCell ref="M94:AV94"/>
    <mergeCell ref="AW81:AX82"/>
    <mergeCell ref="AY81:AY82"/>
    <mergeCell ref="I92:K92"/>
    <mergeCell ref="I93:K93"/>
    <mergeCell ref="I94:K94"/>
    <mergeCell ref="D85:I86"/>
    <mergeCell ref="J85:N86"/>
    <mergeCell ref="AW85:AX86"/>
    <mergeCell ref="AW84:BA84"/>
    <mergeCell ref="BA51:BC51"/>
    <mergeCell ref="AG51:AR51"/>
    <mergeCell ref="B85:C86"/>
    <mergeCell ref="BB85:BC86"/>
    <mergeCell ref="AY85:AY86"/>
    <mergeCell ref="AW80:BA80"/>
    <mergeCell ref="BB80:BC80"/>
    <mergeCell ref="BB84:BC84"/>
    <mergeCell ref="AZ81:BA82"/>
    <mergeCell ref="BB81:BC82"/>
    <mergeCell ref="AS49:AU49"/>
    <mergeCell ref="AV49:AW49"/>
    <mergeCell ref="AS50:AU50"/>
    <mergeCell ref="AV50:AW50"/>
    <mergeCell ref="AS51:AU51"/>
    <mergeCell ref="AV51:AW51"/>
    <mergeCell ref="B84:C84"/>
    <mergeCell ref="B81:C82"/>
    <mergeCell ref="AF81:AV81"/>
    <mergeCell ref="O82:AD82"/>
    <mergeCell ref="O84:AV84"/>
    <mergeCell ref="B80:C80"/>
    <mergeCell ref="O80:AV80"/>
    <mergeCell ref="AF82:AV82"/>
    <mergeCell ref="D80:I80"/>
    <mergeCell ref="O81:AD81"/>
    <mergeCell ref="A59:AQ59"/>
    <mergeCell ref="AZ26:BA26"/>
    <mergeCell ref="BB27:BC27"/>
    <mergeCell ref="AE52:AF52"/>
    <mergeCell ref="AY48:AZ48"/>
    <mergeCell ref="BA48:BC48"/>
    <mergeCell ref="AY49:AZ49"/>
    <mergeCell ref="BA49:BC49"/>
    <mergeCell ref="AE48:AF48"/>
    <mergeCell ref="AG48:AR48"/>
    <mergeCell ref="BB35:BC35"/>
    <mergeCell ref="BB36:BC36"/>
    <mergeCell ref="AZ24:BA24"/>
    <mergeCell ref="AW25:AX25"/>
    <mergeCell ref="BB26:BC26"/>
    <mergeCell ref="BB31:BC31"/>
    <mergeCell ref="AZ25:BA25"/>
    <mergeCell ref="AZ31:BA31"/>
    <mergeCell ref="BB25:BC25"/>
    <mergeCell ref="AW26:AX26"/>
    <mergeCell ref="AS48:AU48"/>
    <mergeCell ref="AV48:AW48"/>
    <mergeCell ref="AZ33:BA33"/>
    <mergeCell ref="AW33:AX33"/>
    <mergeCell ref="AZ35:BA35"/>
    <mergeCell ref="AW35:AX35"/>
    <mergeCell ref="AW34:AX34"/>
    <mergeCell ref="AW36:AX36"/>
    <mergeCell ref="AZ36:BA36"/>
    <mergeCell ref="AF37:AV37"/>
    <mergeCell ref="BB33:BC33"/>
    <mergeCell ref="AZ34:BA34"/>
    <mergeCell ref="BB34:BC34"/>
    <mergeCell ref="BB28:BC28"/>
    <mergeCell ref="AZ30:BA30"/>
    <mergeCell ref="BB30:BC30"/>
    <mergeCell ref="BB32:BC32"/>
    <mergeCell ref="AZ32:BA32"/>
    <mergeCell ref="BB29:BC29"/>
    <mergeCell ref="AZ29:BA29"/>
    <mergeCell ref="BB19:BC19"/>
    <mergeCell ref="AE47:AR47"/>
    <mergeCell ref="AS47:AU47"/>
    <mergeCell ref="AV47:AZ47"/>
    <mergeCell ref="BA47:BC47"/>
    <mergeCell ref="AG19:BA19"/>
    <mergeCell ref="BB24:BC24"/>
    <mergeCell ref="AW24:AX24"/>
    <mergeCell ref="AW27:AX27"/>
    <mergeCell ref="AZ27:BA27"/>
    <mergeCell ref="BB17:BC17"/>
    <mergeCell ref="AG18:BA18"/>
    <mergeCell ref="BB18:BC18"/>
    <mergeCell ref="BB16:BC16"/>
    <mergeCell ref="AG17:BA17"/>
    <mergeCell ref="AG16:BA16"/>
    <mergeCell ref="BB14:BC14"/>
    <mergeCell ref="B14:X14"/>
    <mergeCell ref="Y14:Z14"/>
    <mergeCell ref="D15:X15"/>
    <mergeCell ref="AG15:BA15"/>
    <mergeCell ref="B15:C15"/>
    <mergeCell ref="AE15:AF15"/>
    <mergeCell ref="Y15:Z15"/>
    <mergeCell ref="BB15:BC15"/>
    <mergeCell ref="D19:X19"/>
    <mergeCell ref="AE18:AF18"/>
    <mergeCell ref="B25:C25"/>
    <mergeCell ref="O25:AD25"/>
    <mergeCell ref="AF25:AV25"/>
    <mergeCell ref="J25:N25"/>
    <mergeCell ref="AE19:AF19"/>
    <mergeCell ref="Y18:Z18"/>
    <mergeCell ref="Y19:Z19"/>
    <mergeCell ref="O24:AD24"/>
    <mergeCell ref="B16:C16"/>
    <mergeCell ref="B17:C17"/>
    <mergeCell ref="B18:C18"/>
    <mergeCell ref="D18:X18"/>
    <mergeCell ref="D16:X16"/>
    <mergeCell ref="D17:X17"/>
    <mergeCell ref="AF24:AV24"/>
    <mergeCell ref="B24:C24"/>
    <mergeCell ref="AE16:AF16"/>
    <mergeCell ref="AE17:AF17"/>
    <mergeCell ref="Y16:Z16"/>
    <mergeCell ref="Y17:Z17"/>
    <mergeCell ref="D24:F24"/>
    <mergeCell ref="G24:I24"/>
    <mergeCell ref="J24:N24"/>
    <mergeCell ref="B23:C23"/>
    <mergeCell ref="BB23:BC23"/>
    <mergeCell ref="AW23:BA23"/>
    <mergeCell ref="J23:N23"/>
    <mergeCell ref="D23:F23"/>
    <mergeCell ref="G23:I23"/>
    <mergeCell ref="O23:AV23"/>
    <mergeCell ref="B26:C26"/>
    <mergeCell ref="B27:C27"/>
    <mergeCell ref="B28:C28"/>
    <mergeCell ref="B29:C29"/>
    <mergeCell ref="B30:C30"/>
    <mergeCell ref="B31:C31"/>
    <mergeCell ref="B40:C40"/>
    <mergeCell ref="D38:F38"/>
    <mergeCell ref="D40:F40"/>
    <mergeCell ref="B41:C41"/>
    <mergeCell ref="B34:C34"/>
    <mergeCell ref="B35:C35"/>
    <mergeCell ref="B36:C36"/>
    <mergeCell ref="B37:C37"/>
    <mergeCell ref="B39:C39"/>
    <mergeCell ref="D34:F34"/>
    <mergeCell ref="B32:C32"/>
    <mergeCell ref="B33:C33"/>
    <mergeCell ref="D32:F32"/>
    <mergeCell ref="AZ28:BA28"/>
    <mergeCell ref="D29:F29"/>
    <mergeCell ref="G29:I29"/>
    <mergeCell ref="AF28:AV28"/>
    <mergeCell ref="AW28:AX28"/>
    <mergeCell ref="B42:C42"/>
    <mergeCell ref="B43:C43"/>
    <mergeCell ref="G32:I32"/>
    <mergeCell ref="D33:F33"/>
    <mergeCell ref="D35:F35"/>
    <mergeCell ref="G35:I35"/>
    <mergeCell ref="B38:C38"/>
    <mergeCell ref="G34:I34"/>
    <mergeCell ref="G38:I38"/>
    <mergeCell ref="G33:I33"/>
    <mergeCell ref="AF26:AV26"/>
    <mergeCell ref="J26:N26"/>
    <mergeCell ref="D27:F27"/>
    <mergeCell ref="G27:I27"/>
    <mergeCell ref="AF27:AV27"/>
    <mergeCell ref="AF29:AV29"/>
    <mergeCell ref="D28:F28"/>
    <mergeCell ref="G28:I28"/>
    <mergeCell ref="J28:N28"/>
    <mergeCell ref="O28:AD28"/>
    <mergeCell ref="D25:F25"/>
    <mergeCell ref="G25:I25"/>
    <mergeCell ref="J27:N27"/>
    <mergeCell ref="O27:AD27"/>
    <mergeCell ref="D26:F26"/>
    <mergeCell ref="G26:I26"/>
    <mergeCell ref="O26:AD26"/>
    <mergeCell ref="J29:N29"/>
    <mergeCell ref="O29:AD29"/>
    <mergeCell ref="AW29:AX29"/>
    <mergeCell ref="D31:F31"/>
    <mergeCell ref="G31:I31"/>
    <mergeCell ref="J31:N31"/>
    <mergeCell ref="O31:AD31"/>
    <mergeCell ref="D30:F30"/>
    <mergeCell ref="G30:I30"/>
    <mergeCell ref="J30:N30"/>
    <mergeCell ref="J32:N32"/>
    <mergeCell ref="O32:AD32"/>
    <mergeCell ref="AF32:AV32"/>
    <mergeCell ref="AW32:AX32"/>
    <mergeCell ref="O30:AD30"/>
    <mergeCell ref="AF30:AV30"/>
    <mergeCell ref="AF31:AV31"/>
    <mergeCell ref="AW31:AX31"/>
    <mergeCell ref="AW30:AX30"/>
    <mergeCell ref="J35:N35"/>
    <mergeCell ref="AW37:AX37"/>
    <mergeCell ref="J33:N33"/>
    <mergeCell ref="O33:AD33"/>
    <mergeCell ref="AF33:AV33"/>
    <mergeCell ref="O35:AD35"/>
    <mergeCell ref="AF35:AV35"/>
    <mergeCell ref="O34:AD34"/>
    <mergeCell ref="AF34:AV34"/>
    <mergeCell ref="J34:N34"/>
    <mergeCell ref="BB37:BC37"/>
    <mergeCell ref="D37:F37"/>
    <mergeCell ref="G37:I37"/>
    <mergeCell ref="J37:N37"/>
    <mergeCell ref="O37:AD37"/>
    <mergeCell ref="O36:AD36"/>
    <mergeCell ref="AF36:AV36"/>
    <mergeCell ref="G36:I36"/>
    <mergeCell ref="J36:N36"/>
    <mergeCell ref="D39:F39"/>
    <mergeCell ref="G39:I39"/>
    <mergeCell ref="J39:N39"/>
    <mergeCell ref="O39:AD39"/>
    <mergeCell ref="AZ37:BA37"/>
    <mergeCell ref="D36:F36"/>
    <mergeCell ref="BB38:BC38"/>
    <mergeCell ref="AF39:AV39"/>
    <mergeCell ref="AW39:AX39"/>
    <mergeCell ref="AZ39:BA39"/>
    <mergeCell ref="BB39:BC39"/>
    <mergeCell ref="AF38:AV38"/>
    <mergeCell ref="AW38:AX38"/>
    <mergeCell ref="J40:N40"/>
    <mergeCell ref="O40:AD40"/>
    <mergeCell ref="AZ40:BA40"/>
    <mergeCell ref="AF40:AV40"/>
    <mergeCell ref="AW40:AX40"/>
    <mergeCell ref="AZ38:BA38"/>
    <mergeCell ref="J38:N38"/>
    <mergeCell ref="O38:AD38"/>
    <mergeCell ref="BB40:BC40"/>
    <mergeCell ref="D41:F41"/>
    <mergeCell ref="G41:I41"/>
    <mergeCell ref="J41:N41"/>
    <mergeCell ref="O41:AD41"/>
    <mergeCell ref="AF41:AV41"/>
    <mergeCell ref="AW41:AX41"/>
    <mergeCell ref="AZ41:BA41"/>
    <mergeCell ref="BB41:BC41"/>
    <mergeCell ref="G40:I40"/>
    <mergeCell ref="AW43:AX43"/>
    <mergeCell ref="AZ43:BA43"/>
    <mergeCell ref="BB43:BC43"/>
    <mergeCell ref="D42:F42"/>
    <mergeCell ref="G42:I42"/>
    <mergeCell ref="J42:N42"/>
    <mergeCell ref="O42:AD42"/>
    <mergeCell ref="AF42:AV42"/>
    <mergeCell ref="AW42:AX42"/>
    <mergeCell ref="X49:Z49"/>
    <mergeCell ref="V49:W49"/>
    <mergeCell ref="D48:O48"/>
    <mergeCell ref="AZ42:BA42"/>
    <mergeCell ref="BB42:BC42"/>
    <mergeCell ref="D43:F43"/>
    <mergeCell ref="G43:I43"/>
    <mergeCell ref="J43:N43"/>
    <mergeCell ref="O43:AD43"/>
    <mergeCell ref="AF43:AV43"/>
    <mergeCell ref="B47:O47"/>
    <mergeCell ref="P47:R47"/>
    <mergeCell ref="S47:W47"/>
    <mergeCell ref="X47:Z47"/>
    <mergeCell ref="S48:T48"/>
    <mergeCell ref="X48:Z48"/>
    <mergeCell ref="P48:R48"/>
    <mergeCell ref="A56:AP56"/>
    <mergeCell ref="B58:AN58"/>
    <mergeCell ref="V48:W48"/>
    <mergeCell ref="P51:R51"/>
    <mergeCell ref="S51:T51"/>
    <mergeCell ref="B49:C49"/>
    <mergeCell ref="X50:Z50"/>
    <mergeCell ref="AE49:AF49"/>
    <mergeCell ref="AG49:AR49"/>
    <mergeCell ref="B48:C48"/>
    <mergeCell ref="A3:AP3"/>
    <mergeCell ref="V52:W52"/>
    <mergeCell ref="X52:Z52"/>
    <mergeCell ref="V50:W50"/>
    <mergeCell ref="P52:R52"/>
    <mergeCell ref="S52:T52"/>
    <mergeCell ref="B52:C52"/>
    <mergeCell ref="D49:O49"/>
    <mergeCell ref="P49:R49"/>
    <mergeCell ref="S49:T49"/>
    <mergeCell ref="BA50:BC50"/>
    <mergeCell ref="AE50:AF50"/>
    <mergeCell ref="D52:O52"/>
    <mergeCell ref="B51:C51"/>
    <mergeCell ref="D51:O51"/>
    <mergeCell ref="X51:Z51"/>
    <mergeCell ref="B50:C50"/>
    <mergeCell ref="BA52:BC52"/>
    <mergeCell ref="AE51:AF51"/>
    <mergeCell ref="AY52:AZ52"/>
    <mergeCell ref="V51:W51"/>
    <mergeCell ref="AY51:AZ51"/>
    <mergeCell ref="AV52:AW52"/>
    <mergeCell ref="AS52:AU52"/>
    <mergeCell ref="AG50:AR50"/>
    <mergeCell ref="D50:O50"/>
    <mergeCell ref="P50:R50"/>
    <mergeCell ref="S50:T50"/>
    <mergeCell ref="AY50:AZ50"/>
    <mergeCell ref="AG52:AR52"/>
    <mergeCell ref="X64:AB64"/>
    <mergeCell ref="AL64:AP64"/>
    <mergeCell ref="B68:C68"/>
    <mergeCell ref="O68:AV68"/>
    <mergeCell ref="D68:I68"/>
    <mergeCell ref="J68:N68"/>
    <mergeCell ref="H64:L64"/>
    <mergeCell ref="U64:V64"/>
    <mergeCell ref="AW68:BA68"/>
    <mergeCell ref="BB68:BC68"/>
    <mergeCell ref="B69:C70"/>
    <mergeCell ref="O69:AD69"/>
    <mergeCell ref="AF69:AV69"/>
    <mergeCell ref="AW69:AX70"/>
    <mergeCell ref="AY69:AY70"/>
    <mergeCell ref="AZ69:BA70"/>
    <mergeCell ref="BB69:BC70"/>
    <mergeCell ref="O70:AD70"/>
    <mergeCell ref="AW72:BA72"/>
    <mergeCell ref="BB73:BC74"/>
    <mergeCell ref="O74:AD74"/>
    <mergeCell ref="J69:N70"/>
    <mergeCell ref="D72:I72"/>
    <mergeCell ref="J72:N72"/>
    <mergeCell ref="AF74:AV74"/>
    <mergeCell ref="AF70:AV70"/>
    <mergeCell ref="J73:N74"/>
    <mergeCell ref="O72:AV72"/>
    <mergeCell ref="J80:N80"/>
    <mergeCell ref="D69:I70"/>
    <mergeCell ref="BB72:BC72"/>
    <mergeCell ref="B73:C74"/>
    <mergeCell ref="O73:AD73"/>
    <mergeCell ref="AF73:AV73"/>
    <mergeCell ref="AW73:AX74"/>
    <mergeCell ref="AY73:AY74"/>
    <mergeCell ref="AZ73:BA74"/>
    <mergeCell ref="AZ85:BA86"/>
    <mergeCell ref="AF86:AV86"/>
    <mergeCell ref="O85:AD85"/>
    <mergeCell ref="B5:AQ5"/>
    <mergeCell ref="D81:I82"/>
    <mergeCell ref="J81:N82"/>
    <mergeCell ref="D84:I84"/>
    <mergeCell ref="J84:N84"/>
    <mergeCell ref="D73:I74"/>
    <mergeCell ref="B72:C72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                                  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Niggemann</cp:lastModifiedBy>
  <cp:lastPrinted>2012-11-21T07:02:33Z</cp:lastPrinted>
  <dcterms:created xsi:type="dcterms:W3CDTF">2002-02-21T07:48:38Z</dcterms:created>
  <dcterms:modified xsi:type="dcterms:W3CDTF">2016-02-08T10:29:11Z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